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SEG08. Seguimiento y Control de Gestion_2\Definiciones cuentas contables\Formularios\"/>
    </mc:Choice>
  </mc:AlternateContent>
  <xr:revisionPtr revIDLastSave="0" documentId="8_{A3BE8F5E-0A99-4E9B-AC44-E004BF22623E}" xr6:coauthVersionLast="45" xr6:coauthVersionMax="45" xr10:uidLastSave="{00000000-0000-0000-0000-000000000000}"/>
  <bookViews>
    <workbookView xWindow="-75" yWindow="-16320" windowWidth="29040" windowHeight="15990" xr2:uid="{00000000-000D-0000-FFFF-FFFF00000000}"/>
  </bookViews>
  <sheets>
    <sheet name="Reembolso de Gastos" sheetId="13" r:id="rId1"/>
    <sheet name="Codificación" sheetId="16" r:id="rId2"/>
    <sheet name="Unidades" sheetId="15" r:id="rId3"/>
  </sheets>
  <definedNames>
    <definedName name="_xlnm._FilterDatabase" localSheetId="1" hidden="1">Codificación!$A$1:$XFC$43</definedName>
    <definedName name="_xlnm._FilterDatabase" localSheetId="0" hidden="1">'Reembolso de Gastos'!$B$14:$F$60</definedName>
  </definedNames>
  <calcPr calcId="191029"/>
  <pivotCaches>
    <pivotCache cacheId="3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13" l="1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P45" i="13" l="1"/>
  <c r="R45" i="13"/>
  <c r="P46" i="13"/>
  <c r="R46" i="13"/>
  <c r="P47" i="13"/>
  <c r="R47" i="13"/>
  <c r="P48" i="13"/>
  <c r="R48" i="13"/>
  <c r="P49" i="13"/>
  <c r="R49" i="13"/>
  <c r="P50" i="13"/>
  <c r="R50" i="13"/>
  <c r="P16" i="13"/>
  <c r="P15" i="13"/>
  <c r="P14" i="13"/>
  <c r="P13" i="13"/>
  <c r="P12" i="13"/>
  <c r="L45" i="13"/>
  <c r="L46" i="13"/>
  <c r="L47" i="13"/>
  <c r="L48" i="13"/>
  <c r="L49" i="13"/>
  <c r="L50" i="13" l="1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Q14" i="13" s="1"/>
  <c r="L13" i="13"/>
  <c r="Q13" i="13" s="1"/>
  <c r="L12" i="13"/>
  <c r="Q12" i="13" s="1"/>
  <c r="L11" i="13"/>
  <c r="M51" i="13" l="1"/>
  <c r="R44" i="13"/>
  <c r="P44" i="13"/>
  <c r="R43" i="13"/>
  <c r="P43" i="13"/>
  <c r="R42" i="13"/>
  <c r="P42" i="13"/>
  <c r="R41" i="13"/>
  <c r="P41" i="13"/>
  <c r="R40" i="13"/>
  <c r="P40" i="13"/>
  <c r="R39" i="13"/>
  <c r="P39" i="13"/>
  <c r="R38" i="13"/>
  <c r="P38" i="13"/>
  <c r="R37" i="13"/>
  <c r="P37" i="13"/>
  <c r="R36" i="13"/>
  <c r="P36" i="13"/>
  <c r="R35" i="13"/>
  <c r="P35" i="13"/>
  <c r="R34" i="13"/>
  <c r="P34" i="13"/>
  <c r="R33" i="13"/>
  <c r="P33" i="13"/>
  <c r="R32" i="13"/>
  <c r="P32" i="13"/>
  <c r="R31" i="13"/>
  <c r="P31" i="13"/>
  <c r="R30" i="13"/>
  <c r="P30" i="13"/>
  <c r="R29" i="13"/>
  <c r="P29" i="13"/>
  <c r="R28" i="13"/>
  <c r="P28" i="13"/>
  <c r="R27" i="13"/>
  <c r="P27" i="13"/>
  <c r="R26" i="13"/>
  <c r="P26" i="13"/>
  <c r="R25" i="13"/>
  <c r="P25" i="13"/>
  <c r="R24" i="13"/>
  <c r="P24" i="13"/>
  <c r="R23" i="13"/>
  <c r="P23" i="13"/>
  <c r="R22" i="13"/>
  <c r="P22" i="13"/>
  <c r="R21" i="13"/>
  <c r="P21" i="13"/>
  <c r="R20" i="13"/>
  <c r="P20" i="13"/>
  <c r="R19" i="13"/>
  <c r="P19" i="13"/>
  <c r="R18" i="13"/>
  <c r="P18" i="13"/>
  <c r="R17" i="13"/>
  <c r="P17" i="13"/>
  <c r="R16" i="13"/>
  <c r="R15" i="13"/>
  <c r="R14" i="13"/>
  <c r="R13" i="13"/>
  <c r="R12" i="13"/>
  <c r="B12" i="13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R11" i="13"/>
  <c r="P11" i="13"/>
  <c r="Q11" i="13" s="1"/>
</calcChain>
</file>

<file path=xl/sharedStrings.xml><?xml version="1.0" encoding="utf-8"?>
<sst xmlns="http://schemas.openxmlformats.org/spreadsheetml/2006/main" count="258" uniqueCount="184">
  <si>
    <t>Caja</t>
  </si>
  <si>
    <t>dd/mm/aa</t>
  </si>
  <si>
    <t>Fecha</t>
  </si>
  <si>
    <t>Concepto</t>
  </si>
  <si>
    <t>Monto</t>
  </si>
  <si>
    <t>Elaborado por:</t>
  </si>
  <si>
    <t>Anexo:</t>
  </si>
  <si>
    <t>Firma</t>
  </si>
  <si>
    <t>Cuenta</t>
  </si>
  <si>
    <t>Material Impreso</t>
  </si>
  <si>
    <t>Publicidad</t>
  </si>
  <si>
    <t>Gastos Varios Oficina</t>
  </si>
  <si>
    <t>Publicaciones</t>
  </si>
  <si>
    <t>Suscripciones</t>
  </si>
  <si>
    <t>Franqueo y Despacho</t>
  </si>
  <si>
    <t>Pasajes</t>
  </si>
  <si>
    <t>Libros</t>
  </si>
  <si>
    <t>Software</t>
  </si>
  <si>
    <t>Solicitante:</t>
  </si>
  <si>
    <t>Item</t>
  </si>
  <si>
    <t>Uni.</t>
  </si>
  <si>
    <t>Proy.</t>
  </si>
  <si>
    <t xml:space="preserve">Monto </t>
  </si>
  <si>
    <t>Clase de Gasto</t>
  </si>
  <si>
    <t>PR</t>
  </si>
  <si>
    <t>Flexfield</t>
  </si>
  <si>
    <t>Total general</t>
  </si>
  <si>
    <t>Total</t>
  </si>
  <si>
    <t>Código Flexfield</t>
  </si>
  <si>
    <t xml:space="preserve">No. </t>
  </si>
  <si>
    <t>Detalle de Documentos</t>
  </si>
  <si>
    <t>Materiales Oficina</t>
  </si>
  <si>
    <t>Materiales Aseo</t>
  </si>
  <si>
    <t>Alimentos Oficina</t>
  </si>
  <si>
    <t>Insumos de Fotocopiadoras</t>
  </si>
  <si>
    <t>Alimentación</t>
  </si>
  <si>
    <t>Otros Gastos de Viaje</t>
  </si>
  <si>
    <t>Arriendo Salas</t>
  </si>
  <si>
    <t>Mantenciones Menores</t>
  </si>
  <si>
    <t>Gtos Notariales y Judiciales</t>
  </si>
  <si>
    <t>Nombre Cuenta</t>
  </si>
  <si>
    <t>Categoría</t>
  </si>
  <si>
    <t>Sub-categoría</t>
  </si>
  <si>
    <t>Gastos Generales</t>
  </si>
  <si>
    <t>Otros Gastos Generales</t>
  </si>
  <si>
    <t>Mantención y Reparación</t>
  </si>
  <si>
    <t>Arriendo Maquinas y Equipos</t>
  </si>
  <si>
    <t>Pasajes, Viáticos y Locomoción</t>
  </si>
  <si>
    <t>Viaticos</t>
  </si>
  <si>
    <t>Maquinas y equipos</t>
  </si>
  <si>
    <t>Muebles y utiles</t>
  </si>
  <si>
    <t>Materiales e Insumos de Computacin</t>
  </si>
  <si>
    <t>Actividad(es) financiadas:</t>
  </si>
  <si>
    <t>SOLICITUD REEMBOLSO DE GASTOS</t>
  </si>
  <si>
    <t>Unidad/Proyecto</t>
  </si>
  <si>
    <t>Pesos</t>
  </si>
  <si>
    <t>Dólares</t>
  </si>
  <si>
    <t>Euros</t>
  </si>
  <si>
    <t>RESUMEN</t>
  </si>
  <si>
    <t>APROBACIONES</t>
  </si>
  <si>
    <t>X</t>
  </si>
  <si>
    <t>Capacitación</t>
  </si>
  <si>
    <t>JEFATURA</t>
  </si>
  <si>
    <t>Alimentacion</t>
  </si>
  <si>
    <t>Insumos de Laboratorio</t>
  </si>
  <si>
    <t>Materiales e Insumos de Investigaci?</t>
  </si>
  <si>
    <t>Hon. Docencia</t>
  </si>
  <si>
    <t>Hon. Profesionales</t>
  </si>
  <si>
    <t>Mantenc Edificios</t>
  </si>
  <si>
    <t>Mantenc Maquinas y Equipos</t>
  </si>
  <si>
    <t>Mantenciones Equipos Computacionales</t>
  </si>
  <si>
    <t>Servicios De Diseño</t>
  </si>
  <si>
    <t>Elementos  Protec.Personal</t>
  </si>
  <si>
    <t>Servicio de Fotocopiadoras</t>
  </si>
  <si>
    <t>Inscripción A Conferencias</t>
  </si>
  <si>
    <t>Polizas Unidades</t>
  </si>
  <si>
    <t>Servicio Aseo</t>
  </si>
  <si>
    <t>Servicios de Empresas</t>
  </si>
  <si>
    <t>Servicios Informáticos</t>
  </si>
  <si>
    <t>Herramientas</t>
  </si>
  <si>
    <t>Consumos Laboratorios y Hospital</t>
  </si>
  <si>
    <t>Courier, Despacho y Correo</t>
  </si>
  <si>
    <t>Honorarios Profesionales</t>
  </si>
  <si>
    <t>Marketing y Publicidad</t>
  </si>
  <si>
    <t>Materiales de Oficina, Formularios</t>
  </si>
  <si>
    <t>Seguros y Arriendos</t>
  </si>
  <si>
    <t>Servicios de Aseo</t>
  </si>
  <si>
    <t>Servicios de Terceros</t>
  </si>
  <si>
    <t>Servicios informática:  Mantención y licencias de uso</t>
  </si>
  <si>
    <t>Suscripciones y Publicaciones</t>
  </si>
  <si>
    <t>Mobiliarios y Equipos</t>
  </si>
  <si>
    <t>Software: compras y nuevos desarrollos</t>
  </si>
  <si>
    <t>Inversiones</t>
  </si>
  <si>
    <t>Marketing: Publicidad</t>
  </si>
  <si>
    <t>Marketing: Diseño</t>
  </si>
  <si>
    <t>Materiales Oficina: Alimentos</t>
  </si>
  <si>
    <t>Materiales Oficina: Elementos Proteccion Personal</t>
  </si>
  <si>
    <t>Materiales Oficina: Gastos Varios</t>
  </si>
  <si>
    <t>Materiales Oficina: Insumos Fotocopiadoras</t>
  </si>
  <si>
    <t>Materiales Oficina: Aseo</t>
  </si>
  <si>
    <t>Materiales Oficina: Insumos Computacion</t>
  </si>
  <si>
    <t>Otros Gastos: Gastos Notariales</t>
  </si>
  <si>
    <t xml:space="preserve">Pasajes y Viaticos: Otros Gastos </t>
  </si>
  <si>
    <t>Pasajes y Viaticos: Pasajes</t>
  </si>
  <si>
    <t>Pasajes y Viaticos: Viaticos</t>
  </si>
  <si>
    <t>Arriendos: Maquinas y Equipos</t>
  </si>
  <si>
    <t>Arriendos: Salas</t>
  </si>
  <si>
    <t>Otros Gastos: Aseo</t>
  </si>
  <si>
    <t>Otros Gastos: Franqueo y Despacho</t>
  </si>
  <si>
    <t>Mobiliario y Equipos: Herramientas</t>
  </si>
  <si>
    <t>Mobiliario y Equipos: Maquinas y Equipos</t>
  </si>
  <si>
    <t>Mobiliario y Equipos: Muebles y Utiles</t>
  </si>
  <si>
    <t>Otros Gastos: Publicaciones</t>
  </si>
  <si>
    <t>Otros Gastos: Boleta Honorario Docente</t>
  </si>
  <si>
    <t>Otros Gastos: Boleta Honorario Profesional</t>
  </si>
  <si>
    <t>Mantenciones: Edificios</t>
  </si>
  <si>
    <t>Mantenciones: Equipos Computacionales</t>
  </si>
  <si>
    <t>Mantenciones: Maquinas y Equipos</t>
  </si>
  <si>
    <t>Mantenciones: Menores</t>
  </si>
  <si>
    <t>Otros Gastos: Servicios de Fotocopiadoras</t>
  </si>
  <si>
    <t>Activ. Académica: Inscripción a Conferencias</t>
  </si>
  <si>
    <t>Activ. Académica: Insumos de Laboratorio</t>
  </si>
  <si>
    <t>Activ. Académica: Libros</t>
  </si>
  <si>
    <t>Activ. Académica: Materiales e Insumos de Investigacion</t>
  </si>
  <si>
    <t>Unidad</t>
  </si>
  <si>
    <t>Nom_Unidad</t>
  </si>
  <si>
    <t>Dec Fac de Ingenieria</t>
  </si>
  <si>
    <t>Subdirección Económica y de Gestión</t>
  </si>
  <si>
    <t>PRESUPUESTO CENTRALIZADO DIRECCIONES</t>
  </si>
  <si>
    <t>FONDOS PROFESORES</t>
  </si>
  <si>
    <t>Instituto de Ingeniería Biológica y Médica</t>
  </si>
  <si>
    <t>Fondos Extensión Ing.</t>
  </si>
  <si>
    <t>Programas Interdisciplinarios</t>
  </si>
  <si>
    <t>Fondos Concursables Profesores</t>
  </si>
  <si>
    <t>Escuela de Ingenieria</t>
  </si>
  <si>
    <t>Depto Ingenieria y Construccion</t>
  </si>
  <si>
    <t>Depto Ingenieria Estructural</t>
  </si>
  <si>
    <t>Depto Ingenieria Electrica</t>
  </si>
  <si>
    <t>Depto Ingenieria Hidraulica</t>
  </si>
  <si>
    <t>Depto Ingenieria Mecanica</t>
  </si>
  <si>
    <t>Depto Ingenieria Quimica</t>
  </si>
  <si>
    <t>Depto Ingenier de Sistemas</t>
  </si>
  <si>
    <t>Depto Ingenier de Transportes</t>
  </si>
  <si>
    <t>Depto Ingenier en Computacion</t>
  </si>
  <si>
    <t>Direccion Escuela</t>
  </si>
  <si>
    <t>Dir Desarr y Finan</t>
  </si>
  <si>
    <t>Centrales</t>
  </si>
  <si>
    <t>Centro de Mineria</t>
  </si>
  <si>
    <t>Proyectos de Investigacion Fondef</t>
  </si>
  <si>
    <t>Proyectos ANILLOS</t>
  </si>
  <si>
    <t>Proyectos CORFO</t>
  </si>
  <si>
    <t>Proyectos Nacionales</t>
  </si>
  <si>
    <t>Proyectos FONDAP</t>
  </si>
  <si>
    <t>Proyectos ILO</t>
  </si>
  <si>
    <t>Proyectos INTER</t>
  </si>
  <si>
    <t>PROYECTOS FONDEQUIP FONDECYT</t>
  </si>
  <si>
    <t>DIRECCION DE EXTENSION</t>
  </si>
  <si>
    <t>Otros Proyectos Escuela de Ingenieria</t>
  </si>
  <si>
    <t>INSTITUTO DE INGENIERIA BIOLOGICA Y MEDICA</t>
  </si>
  <si>
    <t>Proyectos Instituto de Ingenieria Biologica y Medica</t>
  </si>
  <si>
    <t>Instituto Ingeniería Matemática y Computacional</t>
  </si>
  <si>
    <t>CONTABILIDAD</t>
  </si>
  <si>
    <t>e-Mail:</t>
  </si>
  <si>
    <t>TOTAL</t>
  </si>
  <si>
    <t>Activ. Académica: Capacitaciones Académicos</t>
  </si>
  <si>
    <t>Otros Gastos: Capacitaciones Administrativos</t>
  </si>
  <si>
    <t>Capacitación Administrativos</t>
  </si>
  <si>
    <t>Materiales Oficina: Insumos de Oficina</t>
  </si>
  <si>
    <t>Otros Gastos: Servicios de Alimentacion</t>
  </si>
  <si>
    <t>Otros Gastos: Otros Gastos</t>
  </si>
  <si>
    <t>Otros Gastos</t>
  </si>
  <si>
    <t>Otros Gastos: Pólizas de Seguros</t>
  </si>
  <si>
    <t>Otros Gastos: Servicios de Empresas</t>
  </si>
  <si>
    <t>Otros Gastos: Suscripciones</t>
  </si>
  <si>
    <t>Arriendos: Inmuebles y Gastos Comunes</t>
  </si>
  <si>
    <t>Arriendos: Vehículos</t>
  </si>
  <si>
    <t>Arriendo y Gastos Comunes Inmuebles</t>
  </si>
  <si>
    <t>Arriendo de Vehculos</t>
  </si>
  <si>
    <t>Otros Gastos: Material Impreso</t>
  </si>
  <si>
    <t>Serv. Informaticos: Compra de Software</t>
  </si>
  <si>
    <t>Serv. Informaticos: Licencias y Actualizaciones</t>
  </si>
  <si>
    <t>Fecha:</t>
  </si>
  <si>
    <t>RUT:</t>
  </si>
  <si>
    <t>RESPONSABLE DEL REEMBOLSO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</si>
</sst>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dd/mmm/yyyy"/>
    <numFmt numFmtId="169" formatCode="_-[$€-2]\ * #,##0.00_-;\-[$€-2]\ * #,##0.00_-;_-[$€-2]\ * &quot;-&quot;??_-"/>
    <numFmt numFmtId="170" formatCode="_(* #,##0_);_(* \(#,##0\);_(* &quot;-&quot;_);_(@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b/>
      <sz val="10"/>
      <name val="Arial"/>
      <family val="2"/>
    </font>
    <font>
      <sz val="9"/>
      <color rgb="FF1F497D"/>
      <name val="Calibri"/>
      <family val="2"/>
    </font>
    <font>
      <sz val="9"/>
      <color theme="4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b/>
      <i/>
      <sz val="11"/>
      <color theme="3" tint="-0.24997711111789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  <font>
      <sz val="11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medium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medium">
        <color indexed="64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medium">
        <color indexed="64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/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9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4" borderId="6" applyNumberFormat="0" applyFont="0" applyAlignment="0" applyProtection="0"/>
    <xf numFmtId="9" fontId="6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8" fillId="0" borderId="0" xfId="0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 wrapText="1"/>
    </xf>
    <xf numFmtId="0" fontId="13" fillId="0" borderId="0" xfId="1" applyFont="1" applyProtection="1">
      <protection locked="0"/>
    </xf>
    <xf numFmtId="166" fontId="13" fillId="0" borderId="0" xfId="2" applyNumberFormat="1" applyFont="1" applyProtection="1">
      <protection locked="0"/>
    </xf>
    <xf numFmtId="0" fontId="13" fillId="0" borderId="0" xfId="1" applyFont="1" applyBorder="1" applyProtection="1">
      <protection locked="0"/>
    </xf>
    <xf numFmtId="166" fontId="13" fillId="0" borderId="0" xfId="2" applyNumberFormat="1" applyFont="1" applyBorder="1" applyProtection="1">
      <protection locked="0"/>
    </xf>
    <xf numFmtId="0" fontId="13" fillId="2" borderId="0" xfId="1" applyFont="1" applyFill="1" applyBorder="1" applyProtection="1">
      <protection locked="0"/>
    </xf>
    <xf numFmtId="166" fontId="13" fillId="2" borderId="0" xfId="2" applyNumberFormat="1" applyFont="1" applyFill="1" applyBorder="1" applyProtection="1"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166" fontId="15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protection locked="0"/>
    </xf>
    <xf numFmtId="166" fontId="13" fillId="0" borderId="0" xfId="2" applyNumberFormat="1" applyFont="1" applyBorder="1" applyAlignment="1" applyProtection="1"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Fill="1" applyProtection="1">
      <protection locked="0"/>
    </xf>
    <xf numFmtId="166" fontId="13" fillId="0" borderId="0" xfId="2" applyNumberFormat="1" applyFont="1" applyFill="1" applyProtection="1">
      <protection locked="0"/>
    </xf>
    <xf numFmtId="0" fontId="13" fillId="0" borderId="0" xfId="1" applyFont="1" applyFill="1" applyBorder="1" applyProtection="1">
      <protection locked="0"/>
    </xf>
    <xf numFmtId="166" fontId="13" fillId="0" borderId="0" xfId="2" applyNumberFormat="1" applyFont="1" applyFill="1" applyBorder="1" applyProtection="1">
      <protection locked="0"/>
    </xf>
    <xf numFmtId="0" fontId="24" fillId="0" borderId="26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15" fontId="2" fillId="0" borderId="32" xfId="1" applyNumberFormat="1" applyFont="1" applyFill="1" applyBorder="1" applyAlignment="1" applyProtection="1">
      <alignment horizontal="center" vertical="center"/>
      <protection locked="0"/>
    </xf>
    <xf numFmtId="49" fontId="2" fillId="0" borderId="32" xfId="1" applyNumberFormat="1" applyFont="1" applyBorder="1" applyAlignment="1" applyProtection="1">
      <alignment horizontal="center" vertical="center"/>
      <protection locked="0"/>
    </xf>
    <xf numFmtId="167" fontId="2" fillId="0" borderId="32" xfId="1" applyNumberFormat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15" fontId="2" fillId="0" borderId="34" xfId="1" applyNumberFormat="1" applyFont="1" applyFill="1" applyBorder="1" applyAlignment="1" applyProtection="1">
      <alignment horizontal="center" vertical="center"/>
      <protection locked="0"/>
    </xf>
    <xf numFmtId="49" fontId="2" fillId="0" borderId="34" xfId="1" applyNumberFormat="1" applyFont="1" applyBorder="1" applyAlignment="1" applyProtection="1">
      <alignment horizontal="center" vertical="center"/>
      <protection locked="0"/>
    </xf>
    <xf numFmtId="167" fontId="2" fillId="0" borderId="34" xfId="1" applyNumberFormat="1" applyFont="1" applyBorder="1" applyAlignment="1" applyProtection="1">
      <alignment horizontal="center" vertical="center"/>
      <protection locked="0"/>
    </xf>
    <xf numFmtId="41" fontId="9" fillId="0" borderId="35" xfId="16" applyFont="1" applyBorder="1" applyAlignment="1" applyProtection="1">
      <alignment horizontal="right" vertical="center"/>
      <protection locked="0"/>
    </xf>
    <xf numFmtId="41" fontId="9" fillId="0" borderId="37" xfId="16" applyFont="1" applyBorder="1" applyAlignment="1" applyProtection="1">
      <alignment horizontal="right" vertical="center"/>
      <protection locked="0"/>
    </xf>
    <xf numFmtId="0" fontId="2" fillId="0" borderId="39" xfId="1" applyFont="1" applyBorder="1" applyAlignment="1" applyProtection="1">
      <alignment horizontal="center" vertical="center"/>
      <protection locked="0"/>
    </xf>
    <xf numFmtId="15" fontId="2" fillId="0" borderId="39" xfId="1" applyNumberFormat="1" applyFont="1" applyFill="1" applyBorder="1" applyAlignment="1" applyProtection="1">
      <alignment horizontal="center" vertical="center"/>
      <protection locked="0"/>
    </xf>
    <xf numFmtId="49" fontId="2" fillId="0" borderId="39" xfId="1" applyNumberFormat="1" applyFont="1" applyBorder="1" applyAlignment="1" applyProtection="1">
      <alignment horizontal="center" vertical="center"/>
      <protection locked="0"/>
    </xf>
    <xf numFmtId="167" fontId="2" fillId="0" borderId="39" xfId="1" applyNumberFormat="1" applyFont="1" applyBorder="1" applyAlignment="1" applyProtection="1">
      <alignment horizontal="center" vertical="center"/>
      <protection locked="0"/>
    </xf>
    <xf numFmtId="41" fontId="9" fillId="0" borderId="40" xfId="16" applyFont="1" applyBorder="1" applyAlignment="1" applyProtection="1">
      <alignment horizontal="right" vertical="center"/>
      <protection locked="0"/>
    </xf>
    <xf numFmtId="1" fontId="2" fillId="0" borderId="34" xfId="1" applyNumberFormat="1" applyFont="1" applyBorder="1" applyAlignment="1" applyProtection="1">
      <alignment horizontal="center" vertical="center"/>
      <protection locked="0"/>
    </xf>
    <xf numFmtId="1" fontId="2" fillId="0" borderId="32" xfId="1" applyNumberFormat="1" applyFont="1" applyBorder="1" applyAlignment="1" applyProtection="1">
      <alignment horizontal="center" vertical="center"/>
      <protection locked="0"/>
    </xf>
    <xf numFmtId="1" fontId="2" fillId="0" borderId="39" xfId="1" applyNumberFormat="1" applyFont="1" applyBorder="1" applyAlignment="1" applyProtection="1">
      <alignment horizontal="center" vertical="center"/>
      <protection locked="0"/>
    </xf>
    <xf numFmtId="0" fontId="8" fillId="7" borderId="0" xfId="1" applyFont="1" applyFill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 wrapText="1"/>
    </xf>
    <xf numFmtId="0" fontId="8" fillId="0" borderId="0" xfId="1" applyFont="1" applyAlignment="1">
      <alignment vertical="center" wrapText="1"/>
    </xf>
    <xf numFmtId="49" fontId="8" fillId="7" borderId="0" xfId="1" applyNumberFormat="1" applyFont="1" applyFill="1" applyAlignment="1">
      <alignment vertical="center" wrapText="1"/>
    </xf>
    <xf numFmtId="0" fontId="11" fillId="7" borderId="0" xfId="0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1" applyFont="1" applyAlignment="1">
      <alignment vertical="center" wrapText="1"/>
    </xf>
    <xf numFmtId="0" fontId="10" fillId="7" borderId="0" xfId="0" applyFont="1" applyFill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0" fontId="30" fillId="2" borderId="0" xfId="1" applyFont="1" applyFill="1" applyAlignment="1" applyProtection="1">
      <alignment horizontal="center" wrapText="1"/>
      <protection locked="0"/>
    </xf>
    <xf numFmtId="0" fontId="31" fillId="0" borderId="0" xfId="1" applyFont="1" applyProtection="1">
      <protection locked="0"/>
    </xf>
    <xf numFmtId="165" fontId="31" fillId="0" borderId="0" xfId="2" applyFont="1" applyProtection="1">
      <protection locked="0"/>
    </xf>
    <xf numFmtId="0" fontId="31" fillId="2" borderId="0" xfId="1" applyFont="1" applyFill="1" applyProtection="1">
      <protection locked="0"/>
    </xf>
    <xf numFmtId="168" fontId="32" fillId="2" borderId="0" xfId="1" applyNumberFormat="1" applyFont="1" applyFill="1" applyBorder="1" applyAlignment="1" applyProtection="1">
      <alignment horizontal="center"/>
      <protection locked="0"/>
    </xf>
    <xf numFmtId="15" fontId="31" fillId="2" borderId="0" xfId="0" applyNumberFormat="1" applyFont="1" applyFill="1" applyBorder="1" applyAlignment="1" applyProtection="1">
      <alignment horizontal="center" vertical="top"/>
      <protection locked="0"/>
    </xf>
    <xf numFmtId="0" fontId="32" fillId="2" borderId="0" xfId="1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Border="1" applyProtection="1">
      <protection locked="0"/>
    </xf>
    <xf numFmtId="165" fontId="31" fillId="0" borderId="0" xfId="2" applyFont="1" applyBorder="1" applyProtection="1">
      <protection locked="0"/>
    </xf>
    <xf numFmtId="0" fontId="30" fillId="0" borderId="0" xfId="1" applyFont="1" applyFill="1" applyBorder="1" applyAlignment="1" applyProtection="1">
      <alignment vertical="center"/>
      <protection locked="0"/>
    </xf>
    <xf numFmtId="0" fontId="31" fillId="0" borderId="0" xfId="1" applyFont="1" applyFill="1" applyBorder="1" applyProtection="1">
      <protection locked="0"/>
    </xf>
    <xf numFmtId="165" fontId="31" fillId="0" borderId="0" xfId="2" applyFont="1" applyFill="1" applyBorder="1" applyProtection="1">
      <protection locked="0"/>
    </xf>
    <xf numFmtId="0" fontId="33" fillId="2" borderId="0" xfId="1" applyFont="1" applyFill="1" applyBorder="1" applyAlignment="1" applyProtection="1">
      <alignment horizontal="left" vertical="center" wrapText="1"/>
      <protection locked="0"/>
    </xf>
    <xf numFmtId="0" fontId="31" fillId="2" borderId="0" xfId="1" applyFont="1" applyFill="1" applyBorder="1" applyProtection="1">
      <protection locked="0"/>
    </xf>
    <xf numFmtId="165" fontId="31" fillId="2" borderId="0" xfId="2" applyFont="1" applyFill="1" applyBorder="1" applyProtection="1">
      <protection locked="0"/>
    </xf>
    <xf numFmtId="0" fontId="34" fillId="2" borderId="0" xfId="1" applyFont="1" applyFill="1" applyBorder="1" applyAlignment="1" applyProtection="1">
      <alignment horizontal="right" vertical="center"/>
      <protection locked="0"/>
    </xf>
    <xf numFmtId="0" fontId="30" fillId="2" borderId="0" xfId="1" applyFont="1" applyFill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165" fontId="30" fillId="0" borderId="0" xfId="2" applyFont="1" applyBorder="1" applyAlignment="1" applyProtection="1">
      <alignment horizontal="center" vertical="center"/>
      <protection locked="0"/>
    </xf>
    <xf numFmtId="166" fontId="34" fillId="2" borderId="0" xfId="4" applyNumberFormat="1" applyFont="1" applyFill="1" applyBorder="1" applyAlignment="1" applyProtection="1">
      <alignment horizontal="right" vertical="center"/>
      <protection locked="0"/>
    </xf>
    <xf numFmtId="0" fontId="33" fillId="0" borderId="0" xfId="1" applyFont="1" applyBorder="1" applyAlignment="1" applyProtection="1">
      <alignment vertical="center"/>
      <protection hidden="1"/>
    </xf>
    <xf numFmtId="0" fontId="33" fillId="0" borderId="0" xfId="1" applyFont="1" applyBorder="1" applyAlignment="1" applyProtection="1">
      <alignment vertical="center"/>
      <protection locked="0"/>
    </xf>
    <xf numFmtId="166" fontId="34" fillId="2" borderId="0" xfId="2" applyNumberFormat="1" applyFont="1" applyFill="1" applyBorder="1" applyAlignment="1" applyProtection="1">
      <alignment horizontal="right" vertical="center"/>
      <protection locked="0"/>
    </xf>
    <xf numFmtId="164" fontId="34" fillId="2" borderId="0" xfId="5" applyFont="1" applyFill="1" applyBorder="1" applyAlignment="1" applyProtection="1">
      <alignment horizontal="right" vertical="center"/>
      <protection locked="0"/>
    </xf>
    <xf numFmtId="0" fontId="31" fillId="2" borderId="0" xfId="1" applyFont="1" applyFill="1" applyBorder="1" applyAlignment="1" applyProtection="1">
      <protection locked="0"/>
    </xf>
    <xf numFmtId="0" fontId="31" fillId="0" borderId="0" xfId="1" applyFont="1" applyBorder="1" applyAlignment="1" applyProtection="1">
      <protection locked="0"/>
    </xf>
    <xf numFmtId="165" fontId="31" fillId="0" borderId="0" xfId="2" applyFont="1" applyBorder="1" applyAlignment="1" applyProtection="1"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1" applyFont="1" applyFill="1" applyAlignment="1" applyProtection="1">
      <alignment vertical="center"/>
      <protection locked="0"/>
    </xf>
    <xf numFmtId="165" fontId="31" fillId="0" borderId="0" xfId="2" applyFont="1" applyFill="1" applyProtection="1">
      <protection locked="0"/>
    </xf>
    <xf numFmtId="0" fontId="35" fillId="0" borderId="0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vertical="top" wrapText="1"/>
      <protection locked="0"/>
    </xf>
    <xf numFmtId="0" fontId="31" fillId="0" borderId="0" xfId="1" applyFont="1" applyFill="1" applyProtection="1">
      <protection locked="0"/>
    </xf>
    <xf numFmtId="0" fontId="0" fillId="0" borderId="0" xfId="0" applyProtection="1">
      <protection locked="0"/>
    </xf>
    <xf numFmtId="0" fontId="13" fillId="0" borderId="0" xfId="1" applyFont="1" applyFill="1" applyProtection="1"/>
    <xf numFmtId="0" fontId="14" fillId="0" borderId="0" xfId="1" applyFont="1" applyFill="1" applyAlignment="1" applyProtection="1">
      <alignment horizontal="center" wrapText="1"/>
    </xf>
    <xf numFmtId="0" fontId="13" fillId="0" borderId="0" xfId="1" applyFont="1" applyProtection="1"/>
    <xf numFmtId="0" fontId="2" fillId="0" borderId="0" xfId="1" applyFont="1" applyProtection="1"/>
    <xf numFmtId="0" fontId="23" fillId="0" borderId="0" xfId="1" applyFont="1" applyAlignment="1" applyProtection="1">
      <alignment vertical="center" wrapText="1"/>
    </xf>
    <xf numFmtId="0" fontId="16" fillId="0" borderId="0" xfId="1" applyFont="1" applyProtection="1"/>
    <xf numFmtId="0" fontId="24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horizontal="right" vertical="center"/>
    </xf>
    <xf numFmtId="168" fontId="19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24" fillId="0" borderId="0" xfId="1" applyFont="1" applyBorder="1" applyAlignment="1" applyProtection="1">
      <alignment horizontal="right" vertical="center"/>
    </xf>
    <xf numFmtId="0" fontId="13" fillId="0" borderId="0" xfId="1" applyFont="1" applyFill="1" applyBorder="1" applyProtection="1"/>
    <xf numFmtId="0" fontId="25" fillId="0" borderId="0" xfId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horizontal="left" vertical="center" wrapText="1"/>
    </xf>
    <xf numFmtId="0" fontId="24" fillId="0" borderId="0" xfId="1" applyFont="1" applyFill="1" applyBorder="1" applyAlignment="1" applyProtection="1">
      <alignment horizontal="right" vertical="center"/>
    </xf>
    <xf numFmtId="0" fontId="18" fillId="0" borderId="0" xfId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vertical="center"/>
    </xf>
    <xf numFmtId="168" fontId="19" fillId="0" borderId="0" xfId="1" applyNumberFormat="1" applyFont="1" applyFill="1" applyBorder="1" applyAlignment="1" applyProtection="1">
      <alignment horizontal="center"/>
    </xf>
    <xf numFmtId="0" fontId="16" fillId="0" borderId="0" xfId="1" applyFont="1" applyFill="1" applyBorder="1" applyProtection="1"/>
    <xf numFmtId="0" fontId="17" fillId="0" borderId="0" xfId="1" applyFont="1" applyFill="1" applyBorder="1" applyAlignment="1" applyProtection="1">
      <alignment horizontal="right" vertical="center"/>
    </xf>
    <xf numFmtId="0" fontId="13" fillId="0" borderId="0" xfId="1" applyFont="1" applyBorder="1" applyProtection="1"/>
    <xf numFmtId="0" fontId="15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26" fillId="0" borderId="33" xfId="1" applyFont="1" applyBorder="1" applyAlignment="1" applyProtection="1">
      <alignment horizontal="center" vertical="center"/>
    </xf>
    <xf numFmtId="0" fontId="2" fillId="0" borderId="34" xfId="1" applyFont="1" applyBorder="1" applyAlignment="1" applyProtection="1">
      <alignment horizontal="center" vertical="center"/>
    </xf>
    <xf numFmtId="166" fontId="17" fillId="0" borderId="0" xfId="4" applyNumberFormat="1" applyFont="1" applyBorder="1" applyAlignment="1" applyProtection="1">
      <alignment horizontal="right" vertical="center"/>
    </xf>
    <xf numFmtId="0" fontId="26" fillId="0" borderId="36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  <xf numFmtId="0" fontId="26" fillId="0" borderId="38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center" vertical="center"/>
    </xf>
    <xf numFmtId="41" fontId="15" fillId="5" borderId="24" xfId="16" applyFont="1" applyFill="1" applyBorder="1" applyAlignment="1" applyProtection="1">
      <alignment horizontal="right" vertical="center"/>
    </xf>
    <xf numFmtId="166" fontId="17" fillId="0" borderId="0" xfId="2" applyNumberFormat="1" applyFont="1" applyBorder="1" applyAlignment="1" applyProtection="1">
      <alignment horizontal="right" vertical="center"/>
    </xf>
    <xf numFmtId="49" fontId="17" fillId="0" borderId="0" xfId="1" applyNumberFormat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right" vertical="center"/>
    </xf>
    <xf numFmtId="164" fontId="17" fillId="0" borderId="0" xfId="5" applyFont="1" applyBorder="1" applyAlignment="1" applyProtection="1">
      <alignment horizontal="right" vertical="center"/>
    </xf>
    <xf numFmtId="0" fontId="16" fillId="0" borderId="0" xfId="1" applyFont="1" applyBorder="1" applyAlignment="1" applyProtection="1"/>
    <xf numFmtId="0" fontId="13" fillId="0" borderId="0" xfId="1" applyFont="1" applyBorder="1" applyAlignment="1" applyProtection="1"/>
    <xf numFmtId="0" fontId="0" fillId="0" borderId="0" xfId="0" applyProtection="1"/>
    <xf numFmtId="0" fontId="26" fillId="0" borderId="0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166" fontId="2" fillId="0" borderId="0" xfId="0" applyNumberFormat="1" applyFont="1" applyProtection="1"/>
    <xf numFmtId="0" fontId="26" fillId="0" borderId="0" xfId="0" applyFont="1" applyBorder="1" applyAlignment="1" applyProtection="1">
      <alignment vertical="center"/>
    </xf>
    <xf numFmtId="0" fontId="26" fillId="0" borderId="21" xfId="0" applyFont="1" applyBorder="1" applyAlignment="1" applyProtection="1">
      <alignment vertical="center"/>
    </xf>
    <xf numFmtId="166" fontId="2" fillId="0" borderId="0" xfId="0" applyNumberFormat="1" applyFont="1" applyFill="1" applyProtection="1"/>
    <xf numFmtId="0" fontId="26" fillId="0" borderId="12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right" vertical="center"/>
    </xf>
    <xf numFmtId="0" fontId="26" fillId="0" borderId="12" xfId="0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28" fillId="0" borderId="0" xfId="0" applyFont="1" applyFill="1" applyBorder="1" applyAlignment="1" applyProtection="1">
      <alignment vertical="top" wrapText="1"/>
    </xf>
    <xf numFmtId="0" fontId="28" fillId="0" borderId="21" xfId="0" applyFont="1" applyFill="1" applyBorder="1" applyAlignment="1" applyProtection="1">
      <alignment vertical="top" wrapText="1"/>
    </xf>
    <xf numFmtId="0" fontId="16" fillId="0" borderId="0" xfId="1" applyFont="1" applyFill="1" applyBorder="1" applyAlignment="1" applyProtection="1"/>
    <xf numFmtId="0" fontId="26" fillId="0" borderId="22" xfId="0" applyFont="1" applyFill="1" applyBorder="1" applyAlignment="1" applyProtection="1">
      <alignment vertical="center"/>
    </xf>
    <xf numFmtId="0" fontId="26" fillId="0" borderId="23" xfId="0" applyFont="1" applyFill="1" applyBorder="1" applyAlignment="1" applyProtection="1">
      <alignment vertical="center"/>
    </xf>
    <xf numFmtId="0" fontId="28" fillId="0" borderId="23" xfId="0" applyFont="1" applyFill="1" applyBorder="1" applyAlignment="1" applyProtection="1">
      <alignment vertical="top" wrapText="1"/>
    </xf>
    <xf numFmtId="0" fontId="28" fillId="0" borderId="24" xfId="0" applyFont="1" applyFill="1" applyBorder="1" applyAlignment="1" applyProtection="1">
      <alignment vertical="top" wrapText="1"/>
    </xf>
    <xf numFmtId="0" fontId="21" fillId="0" borderId="0" xfId="0" applyFont="1" applyFill="1" applyBorder="1" applyAlignment="1" applyProtection="1">
      <alignment vertical="top" wrapText="1"/>
    </xf>
    <xf numFmtId="0" fontId="16" fillId="0" borderId="0" xfId="1" applyFont="1" applyFill="1" applyProtection="1"/>
    <xf numFmtId="0" fontId="2" fillId="0" borderId="0" xfId="0" applyFont="1" applyFill="1" applyProtection="1"/>
    <xf numFmtId="0" fontId="39" fillId="0" borderId="0" xfId="1" applyFont="1" applyBorder="1" applyProtection="1"/>
    <xf numFmtId="0" fontId="4" fillId="0" borderId="0" xfId="1" applyFont="1" applyBorder="1" applyProtection="1"/>
    <xf numFmtId="0" fontId="38" fillId="5" borderId="17" xfId="1" applyFont="1" applyFill="1" applyBorder="1" applyAlignment="1" applyProtection="1">
      <alignment horizontal="center" vertical="center"/>
    </xf>
    <xf numFmtId="0" fontId="38" fillId="5" borderId="10" xfId="1" applyFont="1" applyFill="1" applyBorder="1" applyAlignment="1" applyProtection="1">
      <alignment horizontal="center" vertical="center" wrapText="1"/>
    </xf>
    <xf numFmtId="0" fontId="38" fillId="5" borderId="10" xfId="1" applyFont="1" applyFill="1" applyBorder="1" applyAlignment="1" applyProtection="1">
      <alignment horizontal="center" vertical="center"/>
    </xf>
    <xf numFmtId="0" fontId="38" fillId="5" borderId="19" xfId="1" applyFont="1" applyFill="1" applyBorder="1" applyAlignment="1" applyProtection="1">
      <alignment horizontal="center" vertical="center"/>
    </xf>
    <xf numFmtId="0" fontId="38" fillId="5" borderId="20" xfId="1" applyFont="1" applyFill="1" applyBorder="1" applyAlignment="1" applyProtection="1">
      <alignment horizontal="center" vertical="center"/>
    </xf>
    <xf numFmtId="0" fontId="26" fillId="0" borderId="55" xfId="1" applyFont="1" applyBorder="1" applyAlignment="1" applyProtection="1">
      <alignment horizontal="center" vertical="center"/>
    </xf>
    <xf numFmtId="0" fontId="2" fillId="0" borderId="56" xfId="1" applyFont="1" applyBorder="1" applyAlignment="1" applyProtection="1">
      <alignment horizontal="center" vertical="center"/>
      <protection locked="0"/>
    </xf>
    <xf numFmtId="15" fontId="2" fillId="0" borderId="56" xfId="1" applyNumberFormat="1" applyFont="1" applyFill="1" applyBorder="1" applyAlignment="1" applyProtection="1">
      <alignment horizontal="center" vertical="center"/>
      <protection locked="0"/>
    </xf>
    <xf numFmtId="1" fontId="2" fillId="0" borderId="56" xfId="1" applyNumberFormat="1" applyFont="1" applyBorder="1" applyAlignment="1" applyProtection="1">
      <alignment horizontal="center" vertical="center"/>
      <protection locked="0"/>
    </xf>
    <xf numFmtId="167" fontId="2" fillId="0" borderId="56" xfId="1" applyNumberFormat="1" applyFont="1" applyBorder="1" applyAlignment="1" applyProtection="1">
      <alignment horizontal="center" vertical="center"/>
      <protection locked="0"/>
    </xf>
    <xf numFmtId="49" fontId="2" fillId="0" borderId="56" xfId="1" applyNumberFormat="1" applyFont="1" applyBorder="1" applyAlignment="1" applyProtection="1">
      <alignment horizontal="center" vertical="center"/>
      <protection locked="0"/>
    </xf>
    <xf numFmtId="41" fontId="9" fillId="0" borderId="59" xfId="16" applyFont="1" applyBorder="1" applyAlignment="1" applyProtection="1">
      <alignment horizontal="right" vertical="center"/>
      <protection locked="0"/>
    </xf>
    <xf numFmtId="15" fontId="2" fillId="0" borderId="57" xfId="1" applyNumberFormat="1" applyFont="1" applyFill="1" applyBorder="1" applyAlignment="1" applyProtection="1">
      <alignment horizontal="left" vertical="center"/>
      <protection locked="0"/>
    </xf>
    <xf numFmtId="15" fontId="2" fillId="0" borderId="58" xfId="1" applyNumberFormat="1" applyFont="1" applyFill="1" applyBorder="1" applyAlignment="1" applyProtection="1">
      <alignment horizontal="left" vertical="center"/>
      <protection locked="0"/>
    </xf>
    <xf numFmtId="15" fontId="2" fillId="0" borderId="50" xfId="1" applyNumberFormat="1" applyFont="1" applyFill="1" applyBorder="1" applyAlignment="1" applyProtection="1">
      <alignment horizontal="left" vertical="center"/>
      <protection locked="0"/>
    </xf>
    <xf numFmtId="15" fontId="2" fillId="0" borderId="51" xfId="1" applyNumberFormat="1" applyFont="1" applyFill="1" applyBorder="1" applyAlignment="1" applyProtection="1">
      <alignment horizontal="left" vertical="center"/>
      <protection locked="0"/>
    </xf>
    <xf numFmtId="15" fontId="2" fillId="0" borderId="53" xfId="1" applyNumberFormat="1" applyFont="1" applyFill="1" applyBorder="1" applyAlignment="1" applyProtection="1">
      <alignment horizontal="left" vertical="center"/>
      <protection locked="0"/>
    </xf>
    <xf numFmtId="15" fontId="2" fillId="0" borderId="54" xfId="1" applyNumberFormat="1" applyFont="1" applyFill="1" applyBorder="1" applyAlignment="1" applyProtection="1">
      <alignment horizontal="left" vertical="center"/>
      <protection locked="0"/>
    </xf>
    <xf numFmtId="0" fontId="29" fillId="0" borderId="50" xfId="1" applyFont="1" applyBorder="1" applyAlignment="1" applyProtection="1">
      <alignment vertical="center"/>
      <protection locked="0"/>
    </xf>
    <xf numFmtId="0" fontId="29" fillId="0" borderId="51" xfId="1" applyFont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44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8" fillId="0" borderId="4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9" fillId="0" borderId="32" xfId="1" applyFont="1" applyBorder="1" applyAlignment="1" applyProtection="1">
      <alignment vertical="center"/>
      <protection locked="0"/>
    </xf>
    <xf numFmtId="0" fontId="29" fillId="0" borderId="34" xfId="1" applyFont="1" applyBorder="1" applyAlignment="1" applyProtection="1">
      <alignment vertical="center"/>
      <protection locked="0"/>
    </xf>
    <xf numFmtId="0" fontId="23" fillId="0" borderId="0" xfId="1" applyFont="1" applyFill="1" applyAlignment="1" applyProtection="1">
      <alignment horizontal="center" wrapText="1"/>
    </xf>
    <xf numFmtId="14" fontId="18" fillId="6" borderId="2" xfId="1" applyNumberFormat="1" applyFont="1" applyFill="1" applyBorder="1" applyAlignment="1" applyProtection="1">
      <alignment horizontal="center" vertical="center" wrapText="1"/>
      <protection locked="0"/>
    </xf>
    <xf numFmtId="14" fontId="18" fillId="6" borderId="4" xfId="1" applyNumberFormat="1" applyFont="1" applyFill="1" applyBorder="1" applyAlignment="1" applyProtection="1">
      <alignment horizontal="center" vertical="center" wrapText="1"/>
      <protection locked="0"/>
    </xf>
    <xf numFmtId="15" fontId="20" fillId="0" borderId="5" xfId="0" applyNumberFormat="1" applyFont="1" applyBorder="1" applyAlignment="1" applyProtection="1">
      <alignment horizontal="center" vertical="top"/>
    </xf>
    <xf numFmtId="0" fontId="25" fillId="0" borderId="0" xfId="1" applyFont="1" applyFill="1" applyBorder="1" applyAlignment="1" applyProtection="1">
      <alignment horizontal="right" vertical="center"/>
    </xf>
    <xf numFmtId="0" fontId="26" fillId="6" borderId="1" xfId="1" applyFont="1" applyFill="1" applyBorder="1" applyAlignment="1" applyProtection="1">
      <alignment horizontal="left" vertical="center" wrapText="1"/>
      <protection locked="0"/>
    </xf>
    <xf numFmtId="0" fontId="18" fillId="6" borderId="2" xfId="1" applyFont="1" applyFill="1" applyBorder="1" applyAlignment="1" applyProtection="1">
      <alignment horizontal="center" vertical="center" wrapText="1"/>
      <protection locked="0"/>
    </xf>
    <xf numFmtId="0" fontId="18" fillId="6" borderId="4" xfId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Fill="1" applyBorder="1" applyAlignment="1" applyProtection="1">
      <alignment horizontal="right" vertical="center" wrapText="1"/>
    </xf>
    <xf numFmtId="0" fontId="26" fillId="6" borderId="2" xfId="1" applyFont="1" applyFill="1" applyBorder="1" applyAlignment="1" applyProtection="1">
      <alignment horizontal="left" vertical="center" wrapText="1"/>
      <protection locked="0"/>
    </xf>
    <xf numFmtId="0" fontId="26" fillId="6" borderId="3" xfId="1" applyFont="1" applyFill="1" applyBorder="1" applyAlignment="1" applyProtection="1">
      <alignment horizontal="left" vertical="center" wrapText="1"/>
      <protection locked="0"/>
    </xf>
    <xf numFmtId="0" fontId="26" fillId="6" borderId="4" xfId="1" applyFont="1" applyFill="1" applyBorder="1" applyAlignment="1" applyProtection="1">
      <alignment horizontal="left" vertical="center" wrapText="1"/>
      <protection locked="0"/>
    </xf>
    <xf numFmtId="0" fontId="38" fillId="5" borderId="14" xfId="1" applyFont="1" applyFill="1" applyBorder="1" applyAlignment="1" applyProtection="1">
      <alignment horizontal="center" vertical="center"/>
    </xf>
    <xf numFmtId="0" fontId="38" fillId="5" borderId="15" xfId="1" applyFont="1" applyFill="1" applyBorder="1" applyAlignment="1" applyProtection="1">
      <alignment horizontal="center" vertical="center"/>
    </xf>
    <xf numFmtId="0" fontId="38" fillId="5" borderId="29" xfId="1" applyFont="1" applyFill="1" applyBorder="1" applyAlignment="1" applyProtection="1">
      <alignment horizontal="center" vertical="center"/>
    </xf>
    <xf numFmtId="0" fontId="38" fillId="5" borderId="16" xfId="1" applyFont="1" applyFill="1" applyBorder="1" applyAlignment="1" applyProtection="1">
      <alignment horizontal="center" vertical="center"/>
    </xf>
    <xf numFmtId="0" fontId="38" fillId="5" borderId="19" xfId="1" applyFont="1" applyFill="1" applyBorder="1" applyAlignment="1" applyProtection="1">
      <alignment horizontal="center" vertical="center"/>
    </xf>
    <xf numFmtId="0" fontId="2" fillId="0" borderId="48" xfId="1" applyFont="1" applyBorder="1" applyAlignment="1" applyProtection="1">
      <alignment horizontal="left" vertical="center" wrapText="1" readingOrder="1"/>
      <protection locked="0"/>
    </xf>
    <xf numFmtId="0" fontId="2" fillId="0" borderId="49" xfId="1" applyFont="1" applyBorder="1" applyAlignment="1" applyProtection="1">
      <alignment horizontal="left" vertical="center" wrapText="1" readingOrder="1"/>
      <protection locked="0"/>
    </xf>
    <xf numFmtId="0" fontId="38" fillId="5" borderId="52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left"/>
      <protection locked="0"/>
    </xf>
    <xf numFmtId="0" fontId="37" fillId="0" borderId="1" xfId="17" applyFill="1" applyBorder="1" applyAlignment="1" applyProtection="1">
      <alignment horizontal="left"/>
      <protection locked="0"/>
    </xf>
    <xf numFmtId="0" fontId="12" fillId="5" borderId="14" xfId="1" applyFont="1" applyFill="1" applyBorder="1" applyAlignment="1" applyProtection="1">
      <alignment horizontal="center" vertical="center"/>
      <protection locked="0"/>
    </xf>
    <xf numFmtId="0" fontId="12" fillId="5" borderId="16" xfId="1" applyFont="1" applyFill="1" applyBorder="1" applyAlignment="1" applyProtection="1">
      <alignment horizontal="center" vertical="center"/>
      <protection locked="0"/>
    </xf>
    <xf numFmtId="0" fontId="29" fillId="0" borderId="39" xfId="1" applyFont="1" applyBorder="1" applyAlignment="1" applyProtection="1">
      <alignment vertical="center"/>
      <protection locked="0"/>
    </xf>
    <xf numFmtId="0" fontId="38" fillId="5" borderId="22" xfId="1" applyFont="1" applyFill="1" applyBorder="1" applyAlignment="1" applyProtection="1">
      <alignment horizontal="right" vertical="center"/>
    </xf>
    <xf numFmtId="0" fontId="38" fillId="5" borderId="23" xfId="1" applyFont="1" applyFill="1" applyBorder="1" applyAlignment="1" applyProtection="1">
      <alignment horizontal="right" vertical="center"/>
    </xf>
    <xf numFmtId="0" fontId="12" fillId="5" borderId="17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</xf>
    <xf numFmtId="0" fontId="28" fillId="0" borderId="46" xfId="0" applyFont="1" applyBorder="1" applyAlignment="1" applyProtection="1">
      <alignment horizontal="center" vertical="center" wrapText="1"/>
    </xf>
    <xf numFmtId="0" fontId="28" fillId="0" borderId="42" xfId="0" applyFont="1" applyBorder="1" applyAlignment="1" applyProtection="1">
      <alignment horizontal="center" vertical="center" wrapText="1"/>
    </xf>
    <xf numFmtId="0" fontId="28" fillId="0" borderId="45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5" xfId="0" applyFont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45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166" fontId="33" fillId="0" borderId="9" xfId="1" applyNumberFormat="1" applyFont="1" applyBorder="1" applyAlignment="1" applyProtection="1">
      <alignment vertical="center"/>
      <protection hidden="1"/>
    </xf>
    <xf numFmtId="0" fontId="33" fillId="0" borderId="5" xfId="1" applyFont="1" applyBorder="1" applyAlignment="1" applyProtection="1">
      <alignment vertical="center"/>
      <protection hidden="1"/>
    </xf>
    <xf numFmtId="166" fontId="33" fillId="0" borderId="11" xfId="1" applyNumberFormat="1" applyFont="1" applyBorder="1" applyAlignment="1" applyProtection="1">
      <alignment vertical="center"/>
      <protection hidden="1"/>
    </xf>
    <xf numFmtId="0" fontId="34" fillId="2" borderId="0" xfId="1" applyFont="1" applyFill="1" applyAlignment="1" applyProtection="1">
      <alignment horizontal="center" wrapText="1"/>
      <protection locked="0"/>
    </xf>
    <xf numFmtId="0" fontId="33" fillId="0" borderId="0" xfId="1" applyFont="1" applyProtection="1">
      <protection locked="0"/>
    </xf>
    <xf numFmtId="168" fontId="33" fillId="2" borderId="0" xfId="1" applyNumberFormat="1" applyFont="1" applyFill="1" applyBorder="1" applyAlignment="1" applyProtection="1">
      <alignment horizontal="center"/>
      <protection locked="0"/>
    </xf>
    <xf numFmtId="15" fontId="33" fillId="2" borderId="0" xfId="0" applyNumberFormat="1" applyFont="1" applyFill="1" applyBorder="1" applyAlignment="1" applyProtection="1">
      <alignment horizontal="center" vertical="top"/>
      <protection locked="0"/>
    </xf>
    <xf numFmtId="0" fontId="33" fillId="2" borderId="0" xfId="1" applyFont="1" applyFill="1" applyBorder="1" applyAlignment="1" applyProtection="1">
      <alignment horizontal="center" vertical="center" wrapText="1"/>
      <protection locked="0"/>
    </xf>
    <xf numFmtId="0" fontId="33" fillId="0" borderId="0" xfId="1" applyFont="1" applyBorder="1" applyProtection="1">
      <protection locked="0"/>
    </xf>
    <xf numFmtId="0" fontId="33" fillId="0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0" fontId="34" fillId="2" borderId="41" xfId="1" applyFont="1" applyFill="1" applyBorder="1" applyAlignment="1" applyProtection="1">
      <alignment horizontal="center" vertical="center"/>
      <protection locked="0"/>
    </xf>
    <xf numFmtId="0" fontId="34" fillId="0" borderId="42" xfId="1" applyFont="1" applyBorder="1" applyAlignment="1" applyProtection="1">
      <alignment horizontal="center" vertical="center"/>
      <protection locked="0"/>
    </xf>
    <xf numFmtId="0" fontId="34" fillId="0" borderId="45" xfId="1" applyFont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3" fillId="0" borderId="0" xfId="1" applyFont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Alignment="1" applyProtection="1">
      <alignment vertical="center"/>
      <protection locked="0"/>
    </xf>
    <xf numFmtId="0" fontId="33" fillId="0" borderId="0" xfId="1" applyFont="1" applyFill="1" applyProtection="1">
      <protection locked="0"/>
    </xf>
    <xf numFmtId="0" fontId="33" fillId="2" borderId="0" xfId="1" applyFont="1" applyFill="1" applyAlignment="1" applyProtection="1">
      <alignment horizontal="center"/>
      <protection locked="0"/>
    </xf>
    <xf numFmtId="0" fontId="34" fillId="0" borderId="0" xfId="1" applyFont="1" applyFill="1" applyBorder="1" applyAlignment="1" applyProtection="1">
      <alignment horizontal="center"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3" fillId="0" borderId="25" xfId="1" applyFont="1" applyBorder="1" applyAlignment="1" applyProtection="1">
      <alignment horizontal="center" vertical="center"/>
      <protection hidden="1"/>
    </xf>
    <xf numFmtId="0" fontId="33" fillId="0" borderId="27" xfId="1" applyFont="1" applyBorder="1" applyAlignment="1" applyProtection="1">
      <alignment horizontal="center" vertical="center"/>
      <protection hidden="1"/>
    </xf>
    <xf numFmtId="164" fontId="34" fillId="2" borderId="0" xfId="5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0" xfId="1" applyFont="1" applyFill="1" applyAlignment="1" applyProtection="1">
      <alignment horizontal="center"/>
      <protection locked="0"/>
    </xf>
    <xf numFmtId="0" fontId="9" fillId="0" borderId="30" xfId="0" pivotButton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</cellXfs>
  <cellStyles count="18">
    <cellStyle name="Estilo 1" xfId="7" xr:uid="{00000000-0005-0000-0000-000000000000}"/>
    <cellStyle name="Euro" xfId="8" xr:uid="{00000000-0005-0000-0000-000001000000}"/>
    <cellStyle name="Hipervínculo" xfId="17" builtinId="8"/>
    <cellStyle name="Millares" xfId="2" builtinId="3"/>
    <cellStyle name="Millares [0]" xfId="16" builtinId="6"/>
    <cellStyle name="Millares [0] 2" xfId="9" xr:uid="{00000000-0005-0000-0000-000003000000}"/>
    <cellStyle name="Millares [0] 2 2" xfId="10" xr:uid="{00000000-0005-0000-0000-000004000000}"/>
    <cellStyle name="Millares 2" xfId="4" xr:uid="{00000000-0005-0000-0000-000005000000}"/>
    <cellStyle name="Millares 3" xfId="6" xr:uid="{00000000-0005-0000-0000-000006000000}"/>
    <cellStyle name="Moneda 2" xfId="5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3" xfId="12" xr:uid="{00000000-0005-0000-0000-00000B000000}"/>
    <cellStyle name="Normal 4" xfId="13" xr:uid="{00000000-0005-0000-0000-00000C000000}"/>
    <cellStyle name="Notas 2" xfId="14" xr:uid="{00000000-0005-0000-0000-00000D000000}"/>
    <cellStyle name="Porcentaje 2" xfId="3" xr:uid="{00000000-0005-0000-0000-00000E000000}"/>
    <cellStyle name="Porcentual 2" xfId="15" xr:uid="{00000000-0005-0000-0000-00000F000000}"/>
  </cellStyles>
  <dxfs count="246">
    <dxf>
      <numFmt numFmtId="166" formatCode="_-* #,##0_-;\-* #,##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vertical="center" readingOrder="0"/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33" formatCode="_ * #,##0_ ;_ * \-#,##0_ ;_ * &quot;-&quot;_ ;_ @_ 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-* #,##0_-;\-* #,##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vertical="center" readingOrder="0"/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33" formatCode="_ * #,##0_ ;_ * \-#,##0_ ;_ * &quot;-&quot;_ ;_ @_ 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-* #,##0_-;\-* #,##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vertical="center" readingOrder="0"/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33" formatCode="_ * #,##0_ ;_ * \-#,##0_ ;_ * &quot;-&quot;_ ;_ @_ 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-* #,##0_-;\-* #,##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vertical="center" readingOrder="0"/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33" formatCode="_ * #,##0_ ;_ * \-#,##0_ ;_ * &quot;-&quot;_ ;_ @_ 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33" formatCode="_ * #,##0_ ;_ * \-#,##0_ ;_ * &quot;-&quot;_ ;_ @_ 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4" formatCode="#,##0.0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alignment vertical="center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-* #,##0_-;\-* #,##0_-;_-* &quot;-&quot;??_-;_-@_-"/>
    </dxf>
    <dxf>
      <font>
        <color theme="0" tint="-0.24994659260841701"/>
      </font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245"/>
      <tableStyleElement type="headerRow" dxfId="244"/>
    </tableStyle>
    <tableStyle name="reemgtos" table="0" count="13" xr9:uid="{00000000-0011-0000-FFFF-FFFF01000000}">
      <tableStyleElement type="wholeTable" dxfId="243"/>
      <tableStyleElement type="headerRow" dxfId="242"/>
      <tableStyleElement type="totalRow" dxfId="241"/>
      <tableStyleElement type="firstRowStripe" dxfId="240"/>
      <tableStyleElement type="firstColumnStripe" dxfId="239"/>
      <tableStyleElement type="firstHeaderCell" dxfId="238"/>
      <tableStyleElement type="firstSubtotalRow" dxfId="237"/>
      <tableStyleElement type="secondSubtotalRow" dxfId="236"/>
      <tableStyleElement type="firstColumnSubheading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</tableStyles>
  <colors>
    <mruColors>
      <color rgb="FFFF5050"/>
      <color rgb="FFE1E6ED"/>
      <color rgb="FF134B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51</xdr:row>
      <xdr:rowOff>123824</xdr:rowOff>
    </xdr:from>
    <xdr:to>
      <xdr:col>12</xdr:col>
      <xdr:colOff>938562</xdr:colOff>
      <xdr:row>55</xdr:row>
      <xdr:rowOff>57149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3A0833F2-C91E-4AAF-9D21-94CBCA2A0217}"/>
            </a:ext>
          </a:extLst>
        </xdr:cNvPr>
        <xdr:cNvSpPr/>
      </xdr:nvSpPr>
      <xdr:spPr>
        <a:xfrm>
          <a:off x="7790794" y="10942910"/>
          <a:ext cx="2403440" cy="754446"/>
        </a:xfrm>
        <a:prstGeom prst="rect">
          <a:avLst/>
        </a:prstGeom>
        <a:solidFill>
          <a:schemeClr val="accent1">
            <a:lumMod val="7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302171</xdr:colOff>
      <xdr:row>51</xdr:row>
      <xdr:rowOff>137949</xdr:rowOff>
    </xdr:from>
    <xdr:to>
      <xdr:col>12</xdr:col>
      <xdr:colOff>571499</xdr:colOff>
      <xdr:row>55</xdr:row>
      <xdr:rowOff>52552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B6EA5F0-D003-4E3B-9291-BBED252ED3D9}"/>
            </a:ext>
          </a:extLst>
        </xdr:cNvPr>
        <xdr:cNvSpPr txBox="1"/>
      </xdr:nvSpPr>
      <xdr:spPr>
        <a:xfrm>
          <a:off x="7790792" y="10957035"/>
          <a:ext cx="2036379" cy="735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NOTA: </a:t>
          </a:r>
          <a:r>
            <a:rPr lang="es-CL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Para actualizar la tabla RESUMEN, hacer</a:t>
          </a:r>
          <a:r>
            <a:rPr lang="es-CL" sz="9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clic derecho en la tabla mencionada y  luego clic en </a:t>
          </a:r>
          <a:endParaRPr lang="es-CL" sz="900">
            <a:solidFill>
              <a:schemeClr val="bg1"/>
            </a:solidFill>
            <a:effectLst/>
          </a:endParaRPr>
        </a:p>
        <a:p>
          <a:endParaRPr lang="es-CL" sz="1100"/>
        </a:p>
      </xdr:txBody>
    </xdr:sp>
    <xdr:clientData/>
  </xdr:twoCellAnchor>
  <xdr:twoCellAnchor editAs="oneCell">
    <xdr:from>
      <xdr:col>12</xdr:col>
      <xdr:colOff>404937</xdr:colOff>
      <xdr:row>52</xdr:row>
      <xdr:rowOff>7054</xdr:rowOff>
    </xdr:from>
    <xdr:to>
      <xdr:col>12</xdr:col>
      <xdr:colOff>854224</xdr:colOff>
      <xdr:row>54</xdr:row>
      <xdr:rowOff>180975</xdr:rowOff>
    </xdr:to>
    <xdr:pic>
      <xdr:nvPicPr>
        <xdr:cNvPr id="17" name="Imagen 16" descr="Free clic derecho del mouse PNG with Transparent Background">
          <a:extLst>
            <a:ext uri="{FF2B5EF4-FFF2-40B4-BE49-F238E27FC236}">
              <a16:creationId xmlns:a16="http://schemas.microsoft.com/office/drawing/2014/main" id="{505363DE-8B0F-4DDD-8DF2-8F785264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762" y="10989379"/>
          <a:ext cx="449287" cy="62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98863</xdr:colOff>
      <xdr:row>54</xdr:row>
      <xdr:rowOff>31531</xdr:rowOff>
    </xdr:from>
    <xdr:to>
      <xdr:col>11</xdr:col>
      <xdr:colOff>832196</xdr:colOff>
      <xdr:row>54</xdr:row>
      <xdr:rowOff>202960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F9DAE5F-430B-4228-B98F-DF99CAAEE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838" y="11461531"/>
          <a:ext cx="733333" cy="1714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s Gomez" refreshedDate="44208.454822916668" createdVersion="6" refreshedVersion="6" minRefreshableVersion="3" recordCount="40" xr:uid="{00000000-000A-0000-FFFF-FFFF14000000}">
  <cacheSource type="worksheet">
    <worksheetSource ref="Q10:R50" sheet="Reembolso de Gastos"/>
  </cacheSource>
  <cacheFields count="2">
    <cacheField name="Flexfield" numFmtId="0">
      <sharedItems containsBlank="1" count="68">
        <s v=""/>
        <s v="41109501--000-" u="1"/>
        <s v="41104208-3521-000-81" u="1"/>
        <m u="1"/>
        <s v="41104204--000-" u="1"/>
        <s v="41105103--000-" u="1"/>
        <s v="41104209--000-" u="1"/>
        <s v="41105101-3531-085-81" u="1"/>
        <s v="41104209-3513-001-41" u="1"/>
        <s v="41105303--000-" u="1"/>
        <s v="41104803-3511-001-81" u="1"/>
        <s v="41104903-3511-001-81" u="1"/>
        <s v="41105304-3521-000-41" u="1"/>
        <s v="41104604--000-" u="1"/>
        <s v="12201001-3512-000-41" u="1"/>
        <s v="41104209-3512-003-41" u="1"/>
        <s v="41104208--000-" u="1"/>
        <s v="41105101-2825-001-81" u="1"/>
        <s v="12108001-3545-108-81" u="1"/>
        <s v="41104901-3512-002-81" u="1"/>
        <s v="41105103-3512-002-81" u="1"/>
        <s v="12201001--000-" u="1"/>
        <s v="-3512-003-41" u="1"/>
        <s v="41104209-3511-001-41" u="1"/>
        <s v="41104901-3511-001-41" u="1"/>
        <s v="41105403-3511-001-41" u="1"/>
        <s v="41104209-3533-000-81" u="1"/>
        <s v="41104603-3533-000-81" u="1"/>
        <s v="41104901-3533-000-81" u="1"/>
        <s v="41104903-3533-000-81" u="1"/>
        <s v="41104405-3511-000-81" u="1"/>
        <s v="41104903-3511-000-81" u="1"/>
        <s v="41105102-3511-000-81" u="1"/>
        <s v="41105201-3511-000-81" u="1"/>
        <s v="41109501-3511-000-81" u="1"/>
        <s v="41104903-3517-001-81" u="1"/>
        <s v="42107107--000-" u="1"/>
        <s v="41104209-3512-001-81" u="1"/>
        <s v="41104209-3518-003-41" u="1"/>
        <s v="41104401-3512-001-81" u="1"/>
        <s v="41104901-3512-001-81" u="1"/>
        <s v="41104903--000-" u="1"/>
        <s v="41104408-3546-301-81" u="1"/>
        <s v="-3511-001-81" u="1"/>
        <s v="12201001-3512-002-81" u="1"/>
        <s v="41104601-3546-070-81" u="1"/>
        <s v="41104305-3531-000-81" u="1"/>
        <s v="41109501-3531-000-81" u="1"/>
        <s v="12201001-3544-000-81" u="1"/>
        <s v="12201001-3533-000-81" u="1"/>
        <s v="12201001-3511-000-81" u="1"/>
        <s v="12201001-3515-002-81" u="1"/>
        <s v="41104208-3512-000-81" u="1"/>
        <s v="41104903-3512-000-81" u="1"/>
        <s v="41104903-7112-000-81" u="1"/>
        <s v="49101906-3531-000-81" u="1"/>
        <s v="12108001-3546-024-81" u="1"/>
        <s v="41109301--000-" u="1"/>
        <s v="41104403-3511-002-81" u="1"/>
        <s v="41104701-2811-002-81" u="1"/>
        <s v="41104701-3515-005-41" u="1"/>
        <s v="41104901-3511-002-81" u="1"/>
        <s v="41104903-3511-002-81" u="1"/>
        <s v="41105102-3513-001-81" u="1"/>
        <s v="41104601-3541-012-81" u="1"/>
        <s v="49101906-3512-000-81" u="1"/>
        <s v="41104201-3512-000-41" u="1"/>
        <s v="41104604-3512-000-41" u="1"/>
      </sharedItems>
    </cacheField>
    <cacheField name="Monto" numFmtId="166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Reembolso" cacheId="36" applyNumberFormats="0" applyBorderFormats="0" applyFontFormats="0" applyPatternFormats="0" applyAlignmentFormats="0" applyWidthHeightFormats="1" dataCaption="Valores" showMissing="0" updatedVersion="6" minRefreshableVersion="3" itemPrintTitles="1" mergeItem="1" createdVersion="4" indent="0" outline="1" outlineData="1" multipleFieldFilters="0" rowHeaderCaption="Código Flexfield">
  <location ref="L58:M60" firstHeaderRow="1" firstDataRow="1" firstDataCol="1"/>
  <pivotFields count="2">
    <pivotField axis="axisRow" showAll="0" sortType="descending">
      <items count="69">
        <item m="1" x="3"/>
        <item m="1" x="55"/>
        <item m="1" x="65"/>
        <item m="1" x="36"/>
        <item m="1" x="47"/>
        <item m="1" x="34"/>
        <item m="1" x="1"/>
        <item m="1" x="57"/>
        <item m="1" x="25"/>
        <item m="1" x="12"/>
        <item m="1" x="9"/>
        <item m="1" x="33"/>
        <item m="1" x="20"/>
        <item m="1" x="5"/>
        <item m="1" x="63"/>
        <item m="1" x="32"/>
        <item m="1" x="7"/>
        <item m="1" x="17"/>
        <item m="1" x="54"/>
        <item m="1" x="29"/>
        <item m="1" x="35"/>
        <item m="1" x="53"/>
        <item m="1" x="62"/>
        <item m="1" x="11"/>
        <item m="1" x="31"/>
        <item m="1" x="41"/>
        <item m="1" x="28"/>
        <item m="1" x="19"/>
        <item m="1" x="40"/>
        <item m="1" x="61"/>
        <item m="1" x="24"/>
        <item m="1" x="10"/>
        <item m="1" x="60"/>
        <item m="1" x="59"/>
        <item m="1" x="67"/>
        <item m="1" x="13"/>
        <item m="1" x="27"/>
        <item m="1" x="45"/>
        <item m="1" x="64"/>
        <item m="1" x="42"/>
        <item m="1" x="30"/>
        <item m="1" x="58"/>
        <item m="1" x="39"/>
        <item m="1" x="46"/>
        <item m="1" x="26"/>
        <item m="1" x="38"/>
        <item m="1" x="8"/>
        <item m="1" x="15"/>
        <item m="1" x="37"/>
        <item m="1" x="23"/>
        <item m="1" x="6"/>
        <item m="1" x="2"/>
        <item m="1" x="52"/>
        <item m="1" x="16"/>
        <item m="1" x="4"/>
        <item m="1" x="66"/>
        <item m="1" x="22"/>
        <item m="1" x="43"/>
        <item m="1" x="48"/>
        <item m="1" x="49"/>
        <item m="1" x="51"/>
        <item m="1" x="44"/>
        <item m="1" x="14"/>
        <item m="1" x="50"/>
        <item m="1" x="21"/>
        <item m="1" x="56"/>
        <item m="1" x="18"/>
        <item x="0"/>
        <item t="default"/>
      </items>
    </pivotField>
    <pivotField dataField="1" numFmtId="166" showAll="0"/>
  </pivotFields>
  <rowFields count="1">
    <field x="0"/>
  </rowFields>
  <rowItems count="2">
    <i>
      <x v="67"/>
    </i>
    <i t="grand">
      <x/>
    </i>
  </rowItems>
  <colItems count="1">
    <i/>
  </colItems>
  <dataFields count="1">
    <dataField name="Total" fld="1" baseField="0" baseItem="37" numFmtId="41"/>
  </dataFields>
  <formats count="46">
    <format dxfId="229">
      <pivotArea outline="0" collapsedLevelsAreSubtotals="1" fieldPosition="0"/>
    </format>
    <format dxfId="228">
      <pivotArea dataOnly="0" labelOnly="1" fieldPosition="0">
        <references count="1">
          <reference field="0" count="0"/>
        </references>
      </pivotArea>
    </format>
    <format dxfId="227">
      <pivotArea field="0" type="button" dataOnly="0" labelOnly="1" outline="0" axis="axisRow" fieldPosition="0"/>
    </format>
    <format dxfId="226">
      <pivotArea dataOnly="0" labelOnly="1" outline="0" axis="axisValues" fieldPosition="0"/>
    </format>
    <format dxfId="225">
      <pivotArea field="0" type="button" dataOnly="0" labelOnly="1" outline="0" axis="axisRow" fieldPosition="0"/>
    </format>
    <format dxfId="224">
      <pivotArea dataOnly="0" labelOnly="1" outline="0" axis="axisValues" fieldPosition="0"/>
    </format>
    <format dxfId="223">
      <pivotArea grandRow="1" outline="0" collapsedLevelsAreSubtotals="1" fieldPosition="0"/>
    </format>
    <format dxfId="222">
      <pivotArea field="0" type="button" dataOnly="0" labelOnly="1" outline="0" axis="axisRow" fieldPosition="0"/>
    </format>
    <format dxfId="221">
      <pivotArea dataOnly="0" labelOnly="1" outline="0" axis="axisValues" fieldPosition="0"/>
    </format>
    <format dxfId="220">
      <pivotArea outline="0" collapsedLevelsAreSubtotals="1" fieldPosition="0"/>
    </format>
    <format dxfId="219">
      <pivotArea dataOnly="0" labelOnly="1" fieldPosition="0">
        <references count="1">
          <reference field="0" count="0"/>
        </references>
      </pivotArea>
    </format>
    <format dxfId="218">
      <pivotArea dataOnly="0" labelOnly="1" grandRow="1" outline="0" fieldPosition="0"/>
    </format>
    <format dxfId="217">
      <pivotArea field="0" type="button" dataOnly="0" labelOnly="1" outline="0" axis="axisRow" fieldPosition="0"/>
    </format>
    <format dxfId="216">
      <pivotArea dataOnly="0" labelOnly="1" outline="0" axis="axisValues" fieldPosition="0"/>
    </format>
    <format dxfId="215">
      <pivotArea outline="0" fieldPosition="0">
        <references count="1">
          <reference field="4294967294" count="1">
            <x v="0"/>
          </reference>
        </references>
      </pivotArea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0" type="button" dataOnly="0" labelOnly="1" outline="0" axis="axisRow" fieldPosition="0"/>
    </format>
    <format dxfId="211">
      <pivotArea dataOnly="0" labelOnly="1" fieldPosition="0">
        <references count="1">
          <reference field="0" count="0"/>
        </references>
      </pivotArea>
    </format>
    <format dxfId="210">
      <pivotArea dataOnly="0" labelOnly="1" grandRow="1" outline="0" fieldPosition="0"/>
    </format>
    <format dxfId="209">
      <pivotArea dataOnly="0" labelOnly="1" outline="0" axis="axisValues" fieldPosition="0"/>
    </format>
    <format dxfId="208">
      <pivotArea field="0" type="button" dataOnly="0" labelOnly="1" outline="0" axis="axisRow" fieldPosition="0"/>
    </format>
    <format dxfId="207">
      <pivotArea dataOnly="0" labelOnly="1" outline="0" axis="axisValues" fieldPosition="0"/>
    </format>
    <format dxfId="206">
      <pivotArea outline="0" collapsedLevelsAreSubtotals="1" fieldPosition="0"/>
    </format>
    <format dxfId="205">
      <pivotArea dataOnly="0" labelOnly="1" grandRow="1" outline="0" fieldPosition="0"/>
    </format>
    <format dxfId="204">
      <pivotArea collapsedLevelsAreSubtotals="1" fieldPosition="0">
        <references count="1">
          <reference field="0" count="0"/>
        </references>
      </pivotArea>
    </format>
    <format dxfId="203">
      <pivotArea dataOnly="0" labelOnly="1" fieldPosition="0">
        <references count="1">
          <reference field="0" count="0"/>
        </references>
      </pivotArea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field="0" type="button" dataOnly="0" labelOnly="1" outline="0" axis="axisRow" fieldPosition="0"/>
    </format>
    <format dxfId="199">
      <pivotArea dataOnly="0" labelOnly="1" fieldPosition="0">
        <references count="1">
          <reference field="0" count="0"/>
        </references>
      </pivotArea>
    </format>
    <format dxfId="198">
      <pivotArea dataOnly="0" labelOnly="1" grandRow="1" outline="0" fieldPosition="0"/>
    </format>
    <format dxfId="197">
      <pivotArea dataOnly="0" labelOnly="1" outline="0" axis="axisValues" fieldPosition="0"/>
    </format>
    <format dxfId="196">
      <pivotArea outline="0" collapsedLevelsAreSubtotals="1" fieldPosition="0"/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field="0" type="button" dataOnly="0" labelOnly="1" outline="0" axis="axisRow" fieldPosition="0"/>
    </format>
    <format dxfId="192">
      <pivotArea dataOnly="0" labelOnly="1" fieldPosition="0">
        <references count="1">
          <reference field="0" count="0"/>
        </references>
      </pivotArea>
    </format>
    <format dxfId="191">
      <pivotArea dataOnly="0" labelOnly="1" grandRow="1" outline="0" fieldPosition="0"/>
    </format>
    <format dxfId="190">
      <pivotArea dataOnly="0" labelOnly="1" outline="0" axis="axisValues" fieldPosition="0"/>
    </format>
    <format dxfId="189">
      <pivotArea type="all" dataOnly="0" outline="0" fieldPosition="0"/>
    </format>
    <format dxfId="188">
      <pivotArea outline="0" collapsedLevelsAreSubtotals="1" fieldPosition="0"/>
    </format>
    <format dxfId="187">
      <pivotArea field="0" type="button" dataOnly="0" labelOnly="1" outline="0" axis="axisRow" fieldPosition="0"/>
    </format>
    <format dxfId="186">
      <pivotArea dataOnly="0" labelOnly="1" fieldPosition="0">
        <references count="1">
          <reference field="0" count="0"/>
        </references>
      </pivotArea>
    </format>
    <format dxfId="185">
      <pivotArea dataOnly="0" labelOnly="1" grandRow="1" outline="0" fieldPosition="0"/>
    </format>
    <format dxfId="184">
      <pivotArea dataOnly="0" labelOnly="1" outline="0" axis="axisValues" fieldPosition="0"/>
    </format>
  </formats>
  <pivotTableStyleInfo name="reemgtos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V103"/>
  <sheetViews>
    <sheetView showGridLines="0" tabSelected="1" zoomScaleNormal="100" workbookViewId="0">
      <selection activeCell="L61" sqref="L61"/>
    </sheetView>
  </sheetViews>
  <sheetFormatPr baseColWidth="10" defaultColWidth="0" defaultRowHeight="0" customHeight="1" zeroHeight="1" x14ac:dyDescent="0.2"/>
  <cols>
    <col min="1" max="1" width="3.42578125" style="98" customWidth="1"/>
    <col min="2" max="2" width="4.5703125" style="101" customWidth="1"/>
    <col min="3" max="3" width="12.140625" style="101" customWidth="1"/>
    <col min="4" max="4" width="10.140625" style="101" customWidth="1"/>
    <col min="5" max="5" width="7.7109375" style="101" customWidth="1"/>
    <col min="6" max="6" width="31" style="101" customWidth="1"/>
    <col min="7" max="9" width="5.85546875" style="101" customWidth="1"/>
    <col min="10" max="10" width="39.28515625" style="101" customWidth="1"/>
    <col min="11" max="11" width="1.5703125" style="101" customWidth="1"/>
    <col min="12" max="12" width="20.42578125" style="101" bestFit="1" customWidth="1"/>
    <col min="13" max="13" width="13.42578125" style="101" customWidth="1"/>
    <col min="14" max="14" width="4.140625" style="101" customWidth="1"/>
    <col min="15" max="15" width="7.7109375" style="60" hidden="1"/>
    <col min="16" max="16" width="6.28515625" style="261" hidden="1"/>
    <col min="17" max="17" width="22.42578125" style="245" hidden="1"/>
    <col min="18" max="18" width="15.42578125" style="245" hidden="1"/>
    <col min="19" max="19" width="20.140625" style="58" hidden="1"/>
    <col min="20" max="20" width="14.5703125" style="59" hidden="1"/>
    <col min="21" max="21" width="15.140625" style="10" hidden="1"/>
    <col min="22" max="16384" width="11.42578125" style="9" hidden="1"/>
  </cols>
  <sheetData>
    <row r="1" spans="1:22" ht="111" customHeight="1" x14ac:dyDescent="0.25">
      <c r="A1" s="96"/>
      <c r="B1" s="194" t="s">
        <v>53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97"/>
      <c r="O1" s="57"/>
      <c r="P1" s="244"/>
    </row>
    <row r="2" spans="1:22" ht="14.25" customHeight="1" x14ac:dyDescent="0.2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99"/>
    </row>
    <row r="3" spans="1:22" ht="15.75" x14ac:dyDescent="0.2">
      <c r="B3" s="99"/>
      <c r="C3" s="99"/>
      <c r="D3" s="99"/>
      <c r="E3" s="99"/>
      <c r="F3" s="99"/>
      <c r="G3" s="102"/>
      <c r="H3" s="102"/>
      <c r="I3" s="102"/>
      <c r="J3" s="103" t="s">
        <v>181</v>
      </c>
      <c r="K3" s="103"/>
      <c r="L3" s="195"/>
      <c r="M3" s="196"/>
      <c r="N3" s="104"/>
      <c r="O3" s="61"/>
      <c r="P3" s="246"/>
    </row>
    <row r="4" spans="1:22" ht="19.149999999999999" customHeight="1" x14ac:dyDescent="0.2">
      <c r="B4" s="105"/>
      <c r="C4" s="105"/>
      <c r="D4" s="103"/>
      <c r="E4" s="103"/>
      <c r="F4" s="103"/>
      <c r="G4" s="106"/>
      <c r="H4" s="106"/>
      <c r="I4" s="106"/>
      <c r="J4" s="103"/>
      <c r="K4" s="106"/>
      <c r="L4" s="197" t="s">
        <v>1</v>
      </c>
      <c r="M4" s="197"/>
      <c r="N4" s="104"/>
      <c r="O4" s="62"/>
      <c r="P4" s="247"/>
    </row>
    <row r="5" spans="1:22" s="11" customFormat="1" ht="19.149999999999999" customHeight="1" x14ac:dyDescent="0.2">
      <c r="A5" s="107"/>
      <c r="B5" s="198" t="s">
        <v>18</v>
      </c>
      <c r="C5" s="198"/>
      <c r="D5" s="199"/>
      <c r="E5" s="199"/>
      <c r="F5" s="199"/>
      <c r="G5" s="199"/>
      <c r="H5" s="199"/>
      <c r="I5" s="199"/>
      <c r="J5" s="103" t="s">
        <v>182</v>
      </c>
      <c r="K5" s="106"/>
      <c r="L5" s="200"/>
      <c r="M5" s="201"/>
      <c r="N5" s="104"/>
      <c r="O5" s="63"/>
      <c r="P5" s="248"/>
      <c r="Q5" s="249"/>
      <c r="R5" s="249"/>
      <c r="S5" s="64"/>
      <c r="T5" s="65"/>
      <c r="U5" s="12"/>
    </row>
    <row r="6" spans="1:22" s="23" customFormat="1" ht="6" customHeight="1" x14ac:dyDescent="0.2">
      <c r="A6" s="107"/>
      <c r="B6" s="108"/>
      <c r="C6" s="108"/>
      <c r="D6" s="109"/>
      <c r="E6" s="109"/>
      <c r="F6" s="109"/>
      <c r="G6" s="109"/>
      <c r="H6" s="109"/>
      <c r="I6" s="109"/>
      <c r="J6" s="110"/>
      <c r="K6" s="110"/>
      <c r="L6" s="111"/>
      <c r="M6" s="112"/>
      <c r="N6" s="113"/>
      <c r="O6" s="66"/>
      <c r="P6" s="262"/>
      <c r="Q6" s="250"/>
      <c r="R6" s="250"/>
      <c r="S6" s="67"/>
      <c r="T6" s="68"/>
      <c r="U6" s="24"/>
    </row>
    <row r="7" spans="1:22" s="13" customFormat="1" ht="51" customHeight="1" x14ac:dyDescent="0.2">
      <c r="A7" s="107"/>
      <c r="B7" s="202" t="s">
        <v>52</v>
      </c>
      <c r="C7" s="198"/>
      <c r="D7" s="203"/>
      <c r="E7" s="204"/>
      <c r="F7" s="204"/>
      <c r="G7" s="204"/>
      <c r="H7" s="204"/>
      <c r="I7" s="204"/>
      <c r="J7" s="204"/>
      <c r="K7" s="204"/>
      <c r="L7" s="204"/>
      <c r="M7" s="205"/>
      <c r="N7" s="104"/>
      <c r="O7" s="69"/>
      <c r="P7" s="248"/>
      <c r="Q7" s="251"/>
      <c r="R7" s="251"/>
      <c r="S7" s="70"/>
      <c r="T7" s="71"/>
      <c r="U7" s="14"/>
    </row>
    <row r="8" spans="1:22" s="13" customFormat="1" ht="15.75" thickBot="1" x14ac:dyDescent="0.25">
      <c r="A8" s="107"/>
      <c r="B8" s="114"/>
      <c r="C8" s="114"/>
      <c r="D8" s="114"/>
      <c r="E8" s="114"/>
      <c r="F8" s="115"/>
      <c r="G8" s="115"/>
      <c r="H8" s="115"/>
      <c r="I8" s="115"/>
      <c r="J8" s="115"/>
      <c r="K8" s="115"/>
      <c r="L8" s="115"/>
      <c r="M8" s="115"/>
      <c r="N8" s="113"/>
      <c r="O8" s="72"/>
      <c r="P8" s="263"/>
      <c r="Q8" s="251"/>
      <c r="R8" s="251"/>
      <c r="S8" s="70"/>
      <c r="T8" s="71"/>
      <c r="U8" s="14"/>
    </row>
    <row r="9" spans="1:22" s="11" customFormat="1" ht="21.6" customHeight="1" thickBot="1" x14ac:dyDescent="0.25">
      <c r="A9" s="116"/>
      <c r="B9" s="156"/>
      <c r="C9" s="206" t="s">
        <v>30</v>
      </c>
      <c r="D9" s="207"/>
      <c r="E9" s="207"/>
      <c r="F9" s="207"/>
      <c r="G9" s="208" t="s">
        <v>54</v>
      </c>
      <c r="H9" s="207"/>
      <c r="I9" s="209"/>
      <c r="J9" s="157"/>
      <c r="K9" s="157"/>
      <c r="L9" s="157"/>
      <c r="M9" s="157"/>
      <c r="N9" s="104"/>
      <c r="O9" s="72"/>
      <c r="P9" s="263"/>
      <c r="Q9" s="249"/>
      <c r="R9" s="249"/>
      <c r="S9" s="64"/>
      <c r="T9" s="65"/>
      <c r="U9" s="12"/>
    </row>
    <row r="10" spans="1:22" s="15" customFormat="1" ht="33.75" customHeight="1" thickBot="1" x14ac:dyDescent="0.25">
      <c r="A10" s="117"/>
      <c r="B10" s="158" t="s">
        <v>19</v>
      </c>
      <c r="C10" s="159" t="s">
        <v>29</v>
      </c>
      <c r="D10" s="160" t="s">
        <v>2</v>
      </c>
      <c r="E10" s="208" t="s">
        <v>3</v>
      </c>
      <c r="F10" s="213"/>
      <c r="G10" s="160" t="s">
        <v>20</v>
      </c>
      <c r="H10" s="160" t="s">
        <v>21</v>
      </c>
      <c r="I10" s="160" t="s">
        <v>0</v>
      </c>
      <c r="J10" s="210" t="s">
        <v>23</v>
      </c>
      <c r="K10" s="210"/>
      <c r="L10" s="161" t="s">
        <v>8</v>
      </c>
      <c r="M10" s="162" t="s">
        <v>22</v>
      </c>
      <c r="N10" s="104"/>
      <c r="O10" s="73"/>
      <c r="P10" s="252" t="s">
        <v>24</v>
      </c>
      <c r="Q10" s="253" t="s">
        <v>25</v>
      </c>
      <c r="R10" s="254" t="s">
        <v>4</v>
      </c>
      <c r="S10" s="74"/>
      <c r="T10" s="75"/>
      <c r="U10" s="16"/>
    </row>
    <row r="11" spans="1:22" s="17" customFormat="1" ht="15" x14ac:dyDescent="0.2">
      <c r="A11" s="118"/>
      <c r="B11" s="119">
        <v>1</v>
      </c>
      <c r="C11" s="30"/>
      <c r="D11" s="31"/>
      <c r="E11" s="211"/>
      <c r="F11" s="212"/>
      <c r="G11" s="41"/>
      <c r="H11" s="33"/>
      <c r="I11" s="32"/>
      <c r="J11" s="193"/>
      <c r="K11" s="193"/>
      <c r="L11" s="120" t="str">
        <f>IFERROR(VLOOKUP(J11,Codificación!$A$2:$E$45,2,0),"N/A")</f>
        <v>N/A</v>
      </c>
      <c r="M11" s="34"/>
      <c r="N11" s="121"/>
      <c r="O11" s="76"/>
      <c r="P11" s="264" t="str">
        <f t="shared" ref="P11:P50" si="0">TEXT($H11,"000")</f>
        <v>000</v>
      </c>
      <c r="Q11" s="77" t="str">
        <f>IF($M11&gt;=1,($L11&amp;"-"&amp;$G11&amp;"-"&amp;$P11&amp;"-"&amp;$I11),"")</f>
        <v/>
      </c>
      <c r="R11" s="241" t="str">
        <f>IF($M11&gt;=1,$M11,"")</f>
        <v/>
      </c>
      <c r="S11" s="78"/>
      <c r="T11" s="78"/>
      <c r="U11" s="6"/>
      <c r="V11" s="6"/>
    </row>
    <row r="12" spans="1:22" s="17" customFormat="1" ht="15" x14ac:dyDescent="0.2">
      <c r="A12" s="118"/>
      <c r="B12" s="122">
        <f>B11+1</f>
        <v>2</v>
      </c>
      <c r="C12" s="26"/>
      <c r="D12" s="27"/>
      <c r="E12" s="172"/>
      <c r="F12" s="173"/>
      <c r="G12" s="42"/>
      <c r="H12" s="29"/>
      <c r="I12" s="28"/>
      <c r="J12" s="192"/>
      <c r="K12" s="192"/>
      <c r="L12" s="123" t="str">
        <f>IFERROR(VLOOKUP(J12,Codificación!$A$2:$E$45,2,0),"N/A")</f>
        <v>N/A</v>
      </c>
      <c r="M12" s="35"/>
      <c r="N12" s="121"/>
      <c r="O12" s="76"/>
      <c r="P12" s="264" t="str">
        <f>TEXT($H12,"000")</f>
        <v>000</v>
      </c>
      <c r="Q12" s="77" t="str">
        <f>IF($M12&gt;=1,($L12&amp;"-"&amp;$G12&amp;"-"&amp;$P12&amp;"-"&amp;$I12),"")</f>
        <v/>
      </c>
      <c r="R12" s="241" t="str">
        <f t="shared" ref="R12:R50" si="1">IF($M12&gt;=1,$M12,"")</f>
        <v/>
      </c>
      <c r="S12" s="78"/>
      <c r="T12" s="78"/>
      <c r="U12" s="6"/>
      <c r="V12" s="6"/>
    </row>
    <row r="13" spans="1:22" s="17" customFormat="1" ht="15" x14ac:dyDescent="0.2">
      <c r="A13" s="118"/>
      <c r="B13" s="122">
        <f t="shared" ref="B13:B44" si="2">B12+1</f>
        <v>3</v>
      </c>
      <c r="C13" s="26"/>
      <c r="D13" s="27"/>
      <c r="E13" s="172"/>
      <c r="F13" s="173"/>
      <c r="G13" s="42"/>
      <c r="H13" s="29"/>
      <c r="I13" s="28"/>
      <c r="J13" s="192"/>
      <c r="K13" s="192"/>
      <c r="L13" s="123" t="str">
        <f>IFERROR(VLOOKUP(J13,Codificación!$A$2:$E$45,2,0),"N/A")</f>
        <v>N/A</v>
      </c>
      <c r="M13" s="35"/>
      <c r="N13" s="121"/>
      <c r="O13" s="76"/>
      <c r="P13" s="264" t="str">
        <f>TEXT($H13,"000")</f>
        <v>000</v>
      </c>
      <c r="Q13" s="77" t="str">
        <f t="shared" ref="Q13:Q50" si="3">IF($M13&gt;=1,($L13&amp;"-"&amp;$G13&amp;"-"&amp;$P13&amp;"-"&amp;$I13),"")</f>
        <v/>
      </c>
      <c r="R13" s="241" t="str">
        <f t="shared" si="1"/>
        <v/>
      </c>
      <c r="S13" s="78"/>
      <c r="T13" s="78"/>
      <c r="U13" s="6"/>
      <c r="V13" s="6"/>
    </row>
    <row r="14" spans="1:22" s="17" customFormat="1" ht="15" x14ac:dyDescent="0.2">
      <c r="A14" s="118"/>
      <c r="B14" s="122">
        <f t="shared" si="2"/>
        <v>4</v>
      </c>
      <c r="C14" s="26"/>
      <c r="D14" s="27"/>
      <c r="E14" s="172"/>
      <c r="F14" s="173"/>
      <c r="G14" s="42"/>
      <c r="H14" s="29"/>
      <c r="I14" s="28"/>
      <c r="J14" s="192"/>
      <c r="K14" s="192"/>
      <c r="L14" s="123" t="str">
        <f>IFERROR(VLOOKUP(J14,Codificación!$A$2:$E$45,2,0),"N/A")</f>
        <v>N/A</v>
      </c>
      <c r="M14" s="35"/>
      <c r="N14" s="121"/>
      <c r="O14" s="76"/>
      <c r="P14" s="264" t="str">
        <f>TEXT($H14,"000")</f>
        <v>000</v>
      </c>
      <c r="Q14" s="77" t="str">
        <f t="shared" si="3"/>
        <v/>
      </c>
      <c r="R14" s="241" t="str">
        <f t="shared" si="1"/>
        <v/>
      </c>
      <c r="S14" s="78"/>
      <c r="T14" s="78"/>
      <c r="U14" s="6"/>
      <c r="V14" s="6"/>
    </row>
    <row r="15" spans="1:22" s="17" customFormat="1" ht="15" x14ac:dyDescent="0.2">
      <c r="A15" s="118"/>
      <c r="B15" s="122">
        <f t="shared" si="2"/>
        <v>5</v>
      </c>
      <c r="C15" s="26"/>
      <c r="D15" s="27"/>
      <c r="E15" s="172"/>
      <c r="F15" s="173"/>
      <c r="G15" s="42"/>
      <c r="H15" s="29"/>
      <c r="I15" s="28"/>
      <c r="J15" s="192"/>
      <c r="K15" s="192"/>
      <c r="L15" s="123" t="str">
        <f>IFERROR(VLOOKUP(J15,Codificación!$A$2:$E$45,2,0),"N/A")</f>
        <v>N/A</v>
      </c>
      <c r="M15" s="35"/>
      <c r="N15" s="121"/>
      <c r="O15" s="76"/>
      <c r="P15" s="264" t="str">
        <f>TEXT($H15,"000")</f>
        <v>000</v>
      </c>
      <c r="Q15" s="77" t="str">
        <f t="shared" si="3"/>
        <v/>
      </c>
      <c r="R15" s="241" t="str">
        <f t="shared" si="1"/>
        <v/>
      </c>
      <c r="S15" s="78"/>
      <c r="T15" s="78"/>
      <c r="U15" s="6"/>
      <c r="V15" s="6"/>
    </row>
    <row r="16" spans="1:22" s="17" customFormat="1" ht="15" x14ac:dyDescent="0.2">
      <c r="A16" s="118"/>
      <c r="B16" s="122">
        <f t="shared" si="2"/>
        <v>6</v>
      </c>
      <c r="C16" s="26"/>
      <c r="D16" s="27"/>
      <c r="E16" s="172"/>
      <c r="F16" s="173"/>
      <c r="G16" s="42"/>
      <c r="H16" s="29"/>
      <c r="I16" s="28"/>
      <c r="J16" s="192"/>
      <c r="K16" s="192"/>
      <c r="L16" s="123" t="str">
        <f>IFERROR(VLOOKUP(J16,Codificación!$A$2:$E$45,2,0),"N/A")</f>
        <v>N/A</v>
      </c>
      <c r="M16" s="35"/>
      <c r="N16" s="121"/>
      <c r="O16" s="76"/>
      <c r="P16" s="264" t="str">
        <f>TEXT($H16,"000")</f>
        <v>000</v>
      </c>
      <c r="Q16" s="77" t="str">
        <f t="shared" si="3"/>
        <v/>
      </c>
      <c r="R16" s="241" t="str">
        <f t="shared" si="1"/>
        <v/>
      </c>
      <c r="S16" s="78"/>
      <c r="T16" s="78"/>
      <c r="U16" s="6"/>
      <c r="V16" s="6"/>
    </row>
    <row r="17" spans="1:22" s="17" customFormat="1" ht="15" x14ac:dyDescent="0.2">
      <c r="A17" s="118"/>
      <c r="B17" s="122">
        <f t="shared" si="2"/>
        <v>7</v>
      </c>
      <c r="C17" s="26"/>
      <c r="D17" s="27"/>
      <c r="E17" s="172"/>
      <c r="F17" s="173"/>
      <c r="G17" s="42"/>
      <c r="H17" s="29"/>
      <c r="I17" s="28"/>
      <c r="J17" s="192"/>
      <c r="K17" s="192"/>
      <c r="L17" s="123" t="str">
        <f>IFERROR(VLOOKUP(J17,Codificación!$A$2:$E$45,2,0),"N/A")</f>
        <v>N/A</v>
      </c>
      <c r="M17" s="35"/>
      <c r="N17" s="121"/>
      <c r="O17" s="76"/>
      <c r="P17" s="264" t="str">
        <f t="shared" si="0"/>
        <v>000</v>
      </c>
      <c r="Q17" s="77" t="str">
        <f t="shared" si="3"/>
        <v/>
      </c>
      <c r="R17" s="241" t="str">
        <f t="shared" si="1"/>
        <v/>
      </c>
      <c r="S17" s="78"/>
      <c r="T17" s="78"/>
      <c r="U17" s="6"/>
      <c r="V17" s="6"/>
    </row>
    <row r="18" spans="1:22" s="17" customFormat="1" ht="15" x14ac:dyDescent="0.2">
      <c r="A18" s="118"/>
      <c r="B18" s="122">
        <f t="shared" si="2"/>
        <v>8</v>
      </c>
      <c r="C18" s="26"/>
      <c r="D18" s="27"/>
      <c r="E18" s="172"/>
      <c r="F18" s="173"/>
      <c r="G18" s="42"/>
      <c r="H18" s="29"/>
      <c r="I18" s="28"/>
      <c r="J18" s="192"/>
      <c r="K18" s="192"/>
      <c r="L18" s="123" t="str">
        <f>IFERROR(VLOOKUP(J18,Codificación!$A$2:$E$45,2,0),"N/A")</f>
        <v>N/A</v>
      </c>
      <c r="M18" s="35"/>
      <c r="N18" s="121"/>
      <c r="O18" s="76"/>
      <c r="P18" s="264" t="str">
        <f t="shared" si="0"/>
        <v>000</v>
      </c>
      <c r="Q18" s="77" t="str">
        <f t="shared" si="3"/>
        <v/>
      </c>
      <c r="R18" s="241" t="str">
        <f t="shared" si="1"/>
        <v/>
      </c>
      <c r="S18" s="78"/>
      <c r="T18" s="78"/>
      <c r="U18" s="6"/>
      <c r="V18" s="6"/>
    </row>
    <row r="19" spans="1:22" s="17" customFormat="1" ht="15" x14ac:dyDescent="0.2">
      <c r="A19" s="118"/>
      <c r="B19" s="122">
        <f t="shared" si="2"/>
        <v>9</v>
      </c>
      <c r="C19" s="26"/>
      <c r="D19" s="27"/>
      <c r="E19" s="172"/>
      <c r="F19" s="173"/>
      <c r="G19" s="42"/>
      <c r="H19" s="29"/>
      <c r="I19" s="28"/>
      <c r="J19" s="192"/>
      <c r="K19" s="192"/>
      <c r="L19" s="123" t="str">
        <f>IFERROR(VLOOKUP(J19,Codificación!$A$2:$E$45,2,0),"N/A")</f>
        <v>N/A</v>
      </c>
      <c r="M19" s="35"/>
      <c r="N19" s="121"/>
      <c r="O19" s="76"/>
      <c r="P19" s="264" t="str">
        <f t="shared" si="0"/>
        <v>000</v>
      </c>
      <c r="Q19" s="77" t="str">
        <f t="shared" si="3"/>
        <v/>
      </c>
      <c r="R19" s="241" t="str">
        <f t="shared" si="1"/>
        <v/>
      </c>
      <c r="S19" s="78"/>
      <c r="T19" s="78"/>
      <c r="U19" s="6"/>
      <c r="V19" s="6"/>
    </row>
    <row r="20" spans="1:22" s="17" customFormat="1" ht="15" x14ac:dyDescent="0.2">
      <c r="A20" s="118"/>
      <c r="B20" s="122">
        <f t="shared" si="2"/>
        <v>10</v>
      </c>
      <c r="C20" s="26"/>
      <c r="D20" s="27"/>
      <c r="E20" s="172"/>
      <c r="F20" s="173"/>
      <c r="G20" s="42"/>
      <c r="H20" s="29"/>
      <c r="I20" s="28"/>
      <c r="J20" s="192"/>
      <c r="K20" s="192"/>
      <c r="L20" s="123" t="str">
        <f>IFERROR(VLOOKUP(J20,Codificación!$A$2:$E$45,2,0),"N/A")</f>
        <v>N/A</v>
      </c>
      <c r="M20" s="35"/>
      <c r="N20" s="121"/>
      <c r="O20" s="76"/>
      <c r="P20" s="264" t="str">
        <f t="shared" si="0"/>
        <v>000</v>
      </c>
      <c r="Q20" s="77" t="str">
        <f t="shared" si="3"/>
        <v/>
      </c>
      <c r="R20" s="241" t="str">
        <f t="shared" si="1"/>
        <v/>
      </c>
      <c r="S20" s="78"/>
      <c r="T20" s="78"/>
      <c r="U20" s="6"/>
      <c r="V20" s="6"/>
    </row>
    <row r="21" spans="1:22" s="17" customFormat="1" ht="15" x14ac:dyDescent="0.2">
      <c r="A21" s="118"/>
      <c r="B21" s="122">
        <f t="shared" si="2"/>
        <v>11</v>
      </c>
      <c r="C21" s="26"/>
      <c r="D21" s="27"/>
      <c r="E21" s="172"/>
      <c r="F21" s="173"/>
      <c r="G21" s="42"/>
      <c r="H21" s="29"/>
      <c r="I21" s="28"/>
      <c r="J21" s="192"/>
      <c r="K21" s="192"/>
      <c r="L21" s="123" t="str">
        <f>IFERROR(VLOOKUP(J21,Codificación!$A$2:$E$45,2,0),"N/A")</f>
        <v>N/A</v>
      </c>
      <c r="M21" s="35"/>
      <c r="N21" s="121"/>
      <c r="O21" s="76"/>
      <c r="P21" s="264" t="str">
        <f t="shared" si="0"/>
        <v>000</v>
      </c>
      <c r="Q21" s="77" t="str">
        <f t="shared" si="3"/>
        <v/>
      </c>
      <c r="R21" s="241" t="str">
        <f t="shared" si="1"/>
        <v/>
      </c>
      <c r="S21" s="78"/>
      <c r="T21" s="78"/>
      <c r="U21" s="6"/>
      <c r="V21" s="6"/>
    </row>
    <row r="22" spans="1:22" s="17" customFormat="1" ht="15" x14ac:dyDescent="0.2">
      <c r="A22" s="118"/>
      <c r="B22" s="122">
        <f t="shared" si="2"/>
        <v>12</v>
      </c>
      <c r="C22" s="26"/>
      <c r="D22" s="27"/>
      <c r="E22" s="172"/>
      <c r="F22" s="173"/>
      <c r="G22" s="42"/>
      <c r="H22" s="29"/>
      <c r="I22" s="28"/>
      <c r="J22" s="192"/>
      <c r="K22" s="192"/>
      <c r="L22" s="123" t="str">
        <f>IFERROR(VLOOKUP(J22,Codificación!$A$2:$E$45,2,0),"N/A")</f>
        <v>N/A</v>
      </c>
      <c r="M22" s="35"/>
      <c r="N22" s="121"/>
      <c r="O22" s="76"/>
      <c r="P22" s="264" t="str">
        <f t="shared" si="0"/>
        <v>000</v>
      </c>
      <c r="Q22" s="77" t="str">
        <f t="shared" si="3"/>
        <v/>
      </c>
      <c r="R22" s="241" t="str">
        <f t="shared" si="1"/>
        <v/>
      </c>
      <c r="S22" s="78"/>
      <c r="T22" s="78"/>
      <c r="U22" s="6"/>
      <c r="V22" s="6"/>
    </row>
    <row r="23" spans="1:22" s="17" customFormat="1" ht="15" x14ac:dyDescent="0.2">
      <c r="A23" s="118"/>
      <c r="B23" s="122">
        <f t="shared" si="2"/>
        <v>13</v>
      </c>
      <c r="C23" s="26"/>
      <c r="D23" s="27"/>
      <c r="E23" s="172"/>
      <c r="F23" s="173"/>
      <c r="G23" s="42"/>
      <c r="H23" s="29"/>
      <c r="I23" s="28"/>
      <c r="J23" s="192"/>
      <c r="K23" s="192"/>
      <c r="L23" s="123" t="str">
        <f>IFERROR(VLOOKUP(J23,Codificación!$A$2:$E$45,2,0),"N/A")</f>
        <v>N/A</v>
      </c>
      <c r="M23" s="35"/>
      <c r="N23" s="121"/>
      <c r="O23" s="76"/>
      <c r="P23" s="264" t="str">
        <f t="shared" si="0"/>
        <v>000</v>
      </c>
      <c r="Q23" s="77" t="str">
        <f t="shared" si="3"/>
        <v/>
      </c>
      <c r="R23" s="241" t="str">
        <f t="shared" si="1"/>
        <v/>
      </c>
      <c r="S23" s="78"/>
      <c r="T23" s="78"/>
      <c r="U23" s="6"/>
      <c r="V23" s="6"/>
    </row>
    <row r="24" spans="1:22" s="17" customFormat="1" ht="15" x14ac:dyDescent="0.2">
      <c r="A24" s="118"/>
      <c r="B24" s="122">
        <f t="shared" si="2"/>
        <v>14</v>
      </c>
      <c r="C24" s="26"/>
      <c r="D24" s="27"/>
      <c r="E24" s="172"/>
      <c r="F24" s="173"/>
      <c r="G24" s="42"/>
      <c r="H24" s="29"/>
      <c r="I24" s="28"/>
      <c r="J24" s="192"/>
      <c r="K24" s="192"/>
      <c r="L24" s="123" t="str">
        <f>IFERROR(VLOOKUP(J24,Codificación!$A$2:$E$45,2,0),"N/A")</f>
        <v>N/A</v>
      </c>
      <c r="M24" s="35"/>
      <c r="N24" s="121"/>
      <c r="O24" s="76"/>
      <c r="P24" s="264" t="str">
        <f t="shared" si="0"/>
        <v>000</v>
      </c>
      <c r="Q24" s="77" t="str">
        <f t="shared" si="3"/>
        <v/>
      </c>
      <c r="R24" s="241" t="str">
        <f t="shared" si="1"/>
        <v/>
      </c>
      <c r="S24" s="78"/>
      <c r="T24" s="78"/>
      <c r="U24" s="6"/>
      <c r="V24" s="6"/>
    </row>
    <row r="25" spans="1:22" s="17" customFormat="1" ht="15" x14ac:dyDescent="0.2">
      <c r="A25" s="118"/>
      <c r="B25" s="122">
        <f t="shared" si="2"/>
        <v>15</v>
      </c>
      <c r="C25" s="26"/>
      <c r="D25" s="27"/>
      <c r="E25" s="172"/>
      <c r="F25" s="173"/>
      <c r="G25" s="42"/>
      <c r="H25" s="29"/>
      <c r="I25" s="28"/>
      <c r="J25" s="192"/>
      <c r="K25" s="192"/>
      <c r="L25" s="123" t="str">
        <f>IFERROR(VLOOKUP(J25,Codificación!$A$2:$E$45,2,0),"N/A")</f>
        <v>N/A</v>
      </c>
      <c r="M25" s="35"/>
      <c r="N25" s="121"/>
      <c r="O25" s="76"/>
      <c r="P25" s="264" t="str">
        <f t="shared" si="0"/>
        <v>000</v>
      </c>
      <c r="Q25" s="77" t="str">
        <f t="shared" si="3"/>
        <v/>
      </c>
      <c r="R25" s="241" t="str">
        <f t="shared" si="1"/>
        <v/>
      </c>
      <c r="S25" s="78"/>
      <c r="T25" s="78"/>
      <c r="U25" s="6"/>
      <c r="V25" s="6"/>
    </row>
    <row r="26" spans="1:22" s="17" customFormat="1" ht="15" x14ac:dyDescent="0.2">
      <c r="A26" s="118"/>
      <c r="B26" s="122">
        <f t="shared" si="2"/>
        <v>16</v>
      </c>
      <c r="C26" s="26"/>
      <c r="D26" s="27"/>
      <c r="E26" s="172"/>
      <c r="F26" s="173"/>
      <c r="G26" s="42"/>
      <c r="H26" s="29"/>
      <c r="I26" s="28"/>
      <c r="J26" s="192"/>
      <c r="K26" s="192"/>
      <c r="L26" s="123" t="str">
        <f>IFERROR(VLOOKUP(J26,Codificación!$A$2:$E$45,2,0),"N/A")</f>
        <v>N/A</v>
      </c>
      <c r="M26" s="35"/>
      <c r="N26" s="121"/>
      <c r="O26" s="76"/>
      <c r="P26" s="264" t="str">
        <f t="shared" si="0"/>
        <v>000</v>
      </c>
      <c r="Q26" s="77" t="str">
        <f t="shared" si="3"/>
        <v/>
      </c>
      <c r="R26" s="241" t="str">
        <f t="shared" si="1"/>
        <v/>
      </c>
      <c r="S26" s="78"/>
      <c r="T26" s="78"/>
      <c r="U26" s="6"/>
      <c r="V26" s="6"/>
    </row>
    <row r="27" spans="1:22" s="17" customFormat="1" ht="15" x14ac:dyDescent="0.2">
      <c r="A27" s="118"/>
      <c r="B27" s="122">
        <f t="shared" si="2"/>
        <v>17</v>
      </c>
      <c r="C27" s="26"/>
      <c r="D27" s="27"/>
      <c r="E27" s="172"/>
      <c r="F27" s="173"/>
      <c r="G27" s="42"/>
      <c r="H27" s="29"/>
      <c r="I27" s="28"/>
      <c r="J27" s="192"/>
      <c r="K27" s="192"/>
      <c r="L27" s="123" t="str">
        <f>IFERROR(VLOOKUP(J27,Codificación!$A$2:$E$45,2,0),"N/A")</f>
        <v>N/A</v>
      </c>
      <c r="M27" s="35"/>
      <c r="N27" s="121"/>
      <c r="O27" s="76"/>
      <c r="P27" s="264" t="str">
        <f t="shared" si="0"/>
        <v>000</v>
      </c>
      <c r="Q27" s="77" t="str">
        <f t="shared" si="3"/>
        <v/>
      </c>
      <c r="R27" s="241" t="str">
        <f t="shared" si="1"/>
        <v/>
      </c>
      <c r="S27" s="78"/>
      <c r="T27" s="78"/>
      <c r="U27" s="6"/>
      <c r="V27" s="6"/>
    </row>
    <row r="28" spans="1:22" s="17" customFormat="1" ht="15" x14ac:dyDescent="0.2">
      <c r="A28" s="118"/>
      <c r="B28" s="122">
        <f t="shared" si="2"/>
        <v>18</v>
      </c>
      <c r="C28" s="26"/>
      <c r="D28" s="27"/>
      <c r="E28" s="172"/>
      <c r="F28" s="173"/>
      <c r="G28" s="42"/>
      <c r="H28" s="29"/>
      <c r="I28" s="28"/>
      <c r="J28" s="192"/>
      <c r="K28" s="192"/>
      <c r="L28" s="123" t="str">
        <f>IFERROR(VLOOKUP(J28,Codificación!$A$2:$E$45,2,0),"N/A")</f>
        <v>N/A</v>
      </c>
      <c r="M28" s="35"/>
      <c r="N28" s="121"/>
      <c r="O28" s="76"/>
      <c r="P28" s="264" t="str">
        <f t="shared" si="0"/>
        <v>000</v>
      </c>
      <c r="Q28" s="77" t="str">
        <f t="shared" si="3"/>
        <v/>
      </c>
      <c r="R28" s="241" t="str">
        <f t="shared" si="1"/>
        <v/>
      </c>
      <c r="S28" s="78"/>
      <c r="T28" s="78"/>
      <c r="U28" s="6"/>
      <c r="V28" s="6"/>
    </row>
    <row r="29" spans="1:22" s="17" customFormat="1" ht="15" x14ac:dyDescent="0.2">
      <c r="A29" s="118"/>
      <c r="B29" s="122">
        <f t="shared" si="2"/>
        <v>19</v>
      </c>
      <c r="C29" s="26"/>
      <c r="D29" s="27"/>
      <c r="E29" s="172"/>
      <c r="F29" s="173"/>
      <c r="G29" s="42"/>
      <c r="H29" s="29"/>
      <c r="I29" s="28"/>
      <c r="J29" s="192"/>
      <c r="K29" s="192"/>
      <c r="L29" s="123" t="str">
        <f>IFERROR(VLOOKUP(J29,Codificación!$A$2:$E$45,2,0),"N/A")</f>
        <v>N/A</v>
      </c>
      <c r="M29" s="35"/>
      <c r="N29" s="121"/>
      <c r="O29" s="76"/>
      <c r="P29" s="264" t="str">
        <f t="shared" si="0"/>
        <v>000</v>
      </c>
      <c r="Q29" s="77" t="str">
        <f t="shared" si="3"/>
        <v/>
      </c>
      <c r="R29" s="241" t="str">
        <f t="shared" si="1"/>
        <v/>
      </c>
      <c r="S29" s="78"/>
      <c r="T29" s="78"/>
      <c r="U29" s="6"/>
      <c r="V29" s="6"/>
    </row>
    <row r="30" spans="1:22" s="17" customFormat="1" ht="15" x14ac:dyDescent="0.2">
      <c r="A30" s="118"/>
      <c r="B30" s="122">
        <f t="shared" si="2"/>
        <v>20</v>
      </c>
      <c r="C30" s="26"/>
      <c r="D30" s="27"/>
      <c r="E30" s="172"/>
      <c r="F30" s="173"/>
      <c r="G30" s="42"/>
      <c r="H30" s="29"/>
      <c r="I30" s="28"/>
      <c r="J30" s="192"/>
      <c r="K30" s="192"/>
      <c r="L30" s="123" t="str">
        <f>IFERROR(VLOOKUP(J30,Codificación!$A$2:$E$45,2,0),"N/A")</f>
        <v>N/A</v>
      </c>
      <c r="M30" s="35"/>
      <c r="N30" s="121"/>
      <c r="O30" s="76"/>
      <c r="P30" s="264" t="str">
        <f t="shared" si="0"/>
        <v>000</v>
      </c>
      <c r="Q30" s="77" t="str">
        <f t="shared" si="3"/>
        <v/>
      </c>
      <c r="R30" s="241" t="str">
        <f t="shared" si="1"/>
        <v/>
      </c>
      <c r="S30" s="78"/>
      <c r="T30" s="78"/>
      <c r="U30" s="6"/>
      <c r="V30" s="6"/>
    </row>
    <row r="31" spans="1:22" s="17" customFormat="1" ht="15" x14ac:dyDescent="0.2">
      <c r="A31" s="118"/>
      <c r="B31" s="122">
        <f t="shared" si="2"/>
        <v>21</v>
      </c>
      <c r="C31" s="26"/>
      <c r="D31" s="27"/>
      <c r="E31" s="172"/>
      <c r="F31" s="173"/>
      <c r="G31" s="42"/>
      <c r="H31" s="29"/>
      <c r="I31" s="28"/>
      <c r="J31" s="192"/>
      <c r="K31" s="192"/>
      <c r="L31" s="123" t="str">
        <f>IFERROR(VLOOKUP(J31,Codificación!$A$2:$E$45,2,0),"N/A")</f>
        <v>N/A</v>
      </c>
      <c r="M31" s="35"/>
      <c r="N31" s="121"/>
      <c r="O31" s="76"/>
      <c r="P31" s="264" t="str">
        <f t="shared" si="0"/>
        <v>000</v>
      </c>
      <c r="Q31" s="77" t="str">
        <f t="shared" si="3"/>
        <v/>
      </c>
      <c r="R31" s="241" t="str">
        <f t="shared" si="1"/>
        <v/>
      </c>
      <c r="S31" s="78"/>
      <c r="T31" s="78"/>
      <c r="U31" s="6"/>
      <c r="V31" s="6"/>
    </row>
    <row r="32" spans="1:22" s="17" customFormat="1" ht="15" x14ac:dyDescent="0.2">
      <c r="A32" s="118"/>
      <c r="B32" s="122">
        <f t="shared" si="2"/>
        <v>22</v>
      </c>
      <c r="C32" s="26"/>
      <c r="D32" s="27"/>
      <c r="E32" s="172"/>
      <c r="F32" s="173"/>
      <c r="G32" s="42"/>
      <c r="H32" s="29"/>
      <c r="I32" s="28"/>
      <c r="J32" s="192"/>
      <c r="K32" s="192"/>
      <c r="L32" s="123" t="str">
        <f>IFERROR(VLOOKUP(J32,Codificación!$A$2:$E$45,2,0),"N/A")</f>
        <v>N/A</v>
      </c>
      <c r="M32" s="35"/>
      <c r="N32" s="121"/>
      <c r="O32" s="76"/>
      <c r="P32" s="264" t="str">
        <f t="shared" si="0"/>
        <v>000</v>
      </c>
      <c r="Q32" s="77" t="str">
        <f t="shared" si="3"/>
        <v/>
      </c>
      <c r="R32" s="241" t="str">
        <f t="shared" si="1"/>
        <v/>
      </c>
      <c r="S32" s="78"/>
      <c r="T32" s="78"/>
      <c r="U32" s="6"/>
      <c r="V32" s="6"/>
    </row>
    <row r="33" spans="1:22" s="17" customFormat="1" ht="15" x14ac:dyDescent="0.2">
      <c r="A33" s="118"/>
      <c r="B33" s="122">
        <f t="shared" si="2"/>
        <v>23</v>
      </c>
      <c r="C33" s="26"/>
      <c r="D33" s="27"/>
      <c r="E33" s="172"/>
      <c r="F33" s="173"/>
      <c r="G33" s="42"/>
      <c r="H33" s="29"/>
      <c r="I33" s="28"/>
      <c r="J33" s="192"/>
      <c r="K33" s="192"/>
      <c r="L33" s="123" t="str">
        <f>IFERROR(VLOOKUP(J33,Codificación!$A$2:$E$45,2,0),"N/A")</f>
        <v>N/A</v>
      </c>
      <c r="M33" s="35"/>
      <c r="N33" s="121"/>
      <c r="O33" s="76"/>
      <c r="P33" s="264" t="str">
        <f t="shared" si="0"/>
        <v>000</v>
      </c>
      <c r="Q33" s="77" t="str">
        <f t="shared" si="3"/>
        <v/>
      </c>
      <c r="R33" s="241" t="str">
        <f t="shared" si="1"/>
        <v/>
      </c>
      <c r="S33" s="78"/>
      <c r="T33" s="78"/>
      <c r="U33" s="6"/>
      <c r="V33" s="6"/>
    </row>
    <row r="34" spans="1:22" s="17" customFormat="1" ht="15" x14ac:dyDescent="0.2">
      <c r="A34" s="118"/>
      <c r="B34" s="122">
        <f t="shared" si="2"/>
        <v>24</v>
      </c>
      <c r="C34" s="26"/>
      <c r="D34" s="27"/>
      <c r="E34" s="172"/>
      <c r="F34" s="173"/>
      <c r="G34" s="42"/>
      <c r="H34" s="29"/>
      <c r="I34" s="28"/>
      <c r="J34" s="192"/>
      <c r="K34" s="192"/>
      <c r="L34" s="123" t="str">
        <f>IFERROR(VLOOKUP(J34,Codificación!$A$2:$E$45,2,0),"N/A")</f>
        <v>N/A</v>
      </c>
      <c r="M34" s="35"/>
      <c r="N34" s="121"/>
      <c r="O34" s="76"/>
      <c r="P34" s="264" t="str">
        <f t="shared" si="0"/>
        <v>000</v>
      </c>
      <c r="Q34" s="77" t="str">
        <f t="shared" si="3"/>
        <v/>
      </c>
      <c r="R34" s="241" t="str">
        <f t="shared" si="1"/>
        <v/>
      </c>
      <c r="S34" s="78"/>
      <c r="T34" s="78"/>
      <c r="U34" s="6"/>
      <c r="V34" s="6"/>
    </row>
    <row r="35" spans="1:22" s="17" customFormat="1" ht="15" x14ac:dyDescent="0.2">
      <c r="A35" s="118"/>
      <c r="B35" s="122">
        <f t="shared" si="2"/>
        <v>25</v>
      </c>
      <c r="C35" s="26"/>
      <c r="D35" s="27"/>
      <c r="E35" s="172"/>
      <c r="F35" s="173"/>
      <c r="G35" s="42"/>
      <c r="H35" s="29"/>
      <c r="I35" s="28"/>
      <c r="J35" s="192"/>
      <c r="K35" s="192"/>
      <c r="L35" s="123" t="str">
        <f>IFERROR(VLOOKUP(J35,Codificación!$A$2:$E$45,2,0),"N/A")</f>
        <v>N/A</v>
      </c>
      <c r="M35" s="35"/>
      <c r="N35" s="121"/>
      <c r="O35" s="76"/>
      <c r="P35" s="264" t="str">
        <f t="shared" si="0"/>
        <v>000</v>
      </c>
      <c r="Q35" s="77" t="str">
        <f t="shared" si="3"/>
        <v/>
      </c>
      <c r="R35" s="241" t="str">
        <f t="shared" si="1"/>
        <v/>
      </c>
      <c r="S35" s="78"/>
      <c r="T35" s="78"/>
      <c r="U35" s="6"/>
      <c r="V35" s="6"/>
    </row>
    <row r="36" spans="1:22" s="17" customFormat="1" ht="15" x14ac:dyDescent="0.2">
      <c r="A36" s="118"/>
      <c r="B36" s="122">
        <f t="shared" si="2"/>
        <v>26</v>
      </c>
      <c r="C36" s="26"/>
      <c r="D36" s="27"/>
      <c r="E36" s="172"/>
      <c r="F36" s="173"/>
      <c r="G36" s="42"/>
      <c r="H36" s="29"/>
      <c r="I36" s="28"/>
      <c r="J36" s="192"/>
      <c r="K36" s="192"/>
      <c r="L36" s="123" t="str">
        <f>IFERROR(VLOOKUP(J36,Codificación!$A$2:$E$45,2,0),"N/A")</f>
        <v>N/A</v>
      </c>
      <c r="M36" s="35"/>
      <c r="N36" s="121"/>
      <c r="O36" s="76"/>
      <c r="P36" s="264" t="str">
        <f t="shared" si="0"/>
        <v>000</v>
      </c>
      <c r="Q36" s="77" t="str">
        <f t="shared" si="3"/>
        <v/>
      </c>
      <c r="R36" s="241" t="str">
        <f t="shared" si="1"/>
        <v/>
      </c>
      <c r="S36" s="78"/>
      <c r="T36" s="78"/>
      <c r="U36" s="6"/>
      <c r="V36" s="6"/>
    </row>
    <row r="37" spans="1:22" s="17" customFormat="1" ht="15" x14ac:dyDescent="0.2">
      <c r="A37" s="118"/>
      <c r="B37" s="122">
        <f t="shared" si="2"/>
        <v>27</v>
      </c>
      <c r="C37" s="26"/>
      <c r="D37" s="27"/>
      <c r="E37" s="172"/>
      <c r="F37" s="173"/>
      <c r="G37" s="42"/>
      <c r="H37" s="29"/>
      <c r="I37" s="28"/>
      <c r="J37" s="192"/>
      <c r="K37" s="192"/>
      <c r="L37" s="123" t="str">
        <f>IFERROR(VLOOKUP(J37,Codificación!$A$2:$E$45,2,0),"N/A")</f>
        <v>N/A</v>
      </c>
      <c r="M37" s="35"/>
      <c r="N37" s="121"/>
      <c r="O37" s="76"/>
      <c r="P37" s="264" t="str">
        <f t="shared" si="0"/>
        <v>000</v>
      </c>
      <c r="Q37" s="77" t="str">
        <f t="shared" si="3"/>
        <v/>
      </c>
      <c r="R37" s="241" t="str">
        <f t="shared" si="1"/>
        <v/>
      </c>
      <c r="S37" s="78"/>
      <c r="T37" s="78"/>
      <c r="U37" s="6"/>
      <c r="V37" s="6"/>
    </row>
    <row r="38" spans="1:22" s="17" customFormat="1" ht="15" x14ac:dyDescent="0.2">
      <c r="A38" s="118"/>
      <c r="B38" s="122">
        <f t="shared" si="2"/>
        <v>28</v>
      </c>
      <c r="C38" s="26"/>
      <c r="D38" s="27"/>
      <c r="E38" s="172"/>
      <c r="F38" s="173"/>
      <c r="G38" s="42"/>
      <c r="H38" s="29"/>
      <c r="I38" s="28"/>
      <c r="J38" s="192"/>
      <c r="K38" s="192"/>
      <c r="L38" s="123" t="str">
        <f>IFERROR(VLOOKUP(J38,Codificación!$A$2:$E$45,2,0),"N/A")</f>
        <v>N/A</v>
      </c>
      <c r="M38" s="35"/>
      <c r="N38" s="121"/>
      <c r="O38" s="76"/>
      <c r="P38" s="264" t="str">
        <f t="shared" si="0"/>
        <v>000</v>
      </c>
      <c r="Q38" s="77" t="str">
        <f t="shared" si="3"/>
        <v/>
      </c>
      <c r="R38" s="241" t="str">
        <f t="shared" si="1"/>
        <v/>
      </c>
      <c r="S38" s="78"/>
      <c r="T38" s="78"/>
      <c r="U38" s="6"/>
      <c r="V38" s="6"/>
    </row>
    <row r="39" spans="1:22" s="17" customFormat="1" ht="15" x14ac:dyDescent="0.2">
      <c r="A39" s="118"/>
      <c r="B39" s="122">
        <f t="shared" si="2"/>
        <v>29</v>
      </c>
      <c r="C39" s="26"/>
      <c r="D39" s="27"/>
      <c r="E39" s="172"/>
      <c r="F39" s="173"/>
      <c r="G39" s="42"/>
      <c r="H39" s="29"/>
      <c r="I39" s="28"/>
      <c r="J39" s="192"/>
      <c r="K39" s="192"/>
      <c r="L39" s="123" t="str">
        <f>IFERROR(VLOOKUP(J39,Codificación!$A$2:$E$45,2,0),"N/A")</f>
        <v>N/A</v>
      </c>
      <c r="M39" s="35"/>
      <c r="N39" s="121"/>
      <c r="O39" s="76"/>
      <c r="P39" s="264" t="str">
        <f t="shared" si="0"/>
        <v>000</v>
      </c>
      <c r="Q39" s="77" t="str">
        <f t="shared" si="3"/>
        <v/>
      </c>
      <c r="R39" s="241" t="str">
        <f t="shared" si="1"/>
        <v/>
      </c>
      <c r="S39" s="78"/>
      <c r="T39" s="78"/>
      <c r="U39" s="6"/>
      <c r="V39" s="6"/>
    </row>
    <row r="40" spans="1:22" s="17" customFormat="1" ht="15" x14ac:dyDescent="0.2">
      <c r="A40" s="118"/>
      <c r="B40" s="122">
        <f t="shared" si="2"/>
        <v>30</v>
      </c>
      <c r="C40" s="26"/>
      <c r="D40" s="27"/>
      <c r="E40" s="172"/>
      <c r="F40" s="173"/>
      <c r="G40" s="42"/>
      <c r="H40" s="29"/>
      <c r="I40" s="28"/>
      <c r="J40" s="192"/>
      <c r="K40" s="192"/>
      <c r="L40" s="123" t="str">
        <f>IFERROR(VLOOKUP(J40,Codificación!$A$2:$E$45,2,0),"N/A")</f>
        <v>N/A</v>
      </c>
      <c r="M40" s="35"/>
      <c r="N40" s="121"/>
      <c r="O40" s="76"/>
      <c r="P40" s="264" t="str">
        <f t="shared" si="0"/>
        <v>000</v>
      </c>
      <c r="Q40" s="77" t="str">
        <f t="shared" si="3"/>
        <v/>
      </c>
      <c r="R40" s="241" t="str">
        <f t="shared" si="1"/>
        <v/>
      </c>
      <c r="S40" s="78"/>
      <c r="T40" s="78"/>
      <c r="U40" s="6"/>
      <c r="V40" s="6"/>
    </row>
    <row r="41" spans="1:22" s="17" customFormat="1" ht="15" x14ac:dyDescent="0.2">
      <c r="A41" s="118"/>
      <c r="B41" s="122">
        <f t="shared" si="2"/>
        <v>31</v>
      </c>
      <c r="C41" s="26"/>
      <c r="D41" s="27"/>
      <c r="E41" s="172"/>
      <c r="F41" s="173"/>
      <c r="G41" s="42"/>
      <c r="H41" s="29"/>
      <c r="I41" s="28"/>
      <c r="J41" s="192"/>
      <c r="K41" s="192"/>
      <c r="L41" s="123" t="str">
        <f>IFERROR(VLOOKUP(J41,Codificación!$A$2:$E$45,2,0),"N/A")</f>
        <v>N/A</v>
      </c>
      <c r="M41" s="35"/>
      <c r="N41" s="121"/>
      <c r="O41" s="76"/>
      <c r="P41" s="264" t="str">
        <f t="shared" si="0"/>
        <v>000</v>
      </c>
      <c r="Q41" s="77" t="str">
        <f t="shared" si="3"/>
        <v/>
      </c>
      <c r="R41" s="241" t="str">
        <f t="shared" si="1"/>
        <v/>
      </c>
      <c r="S41" s="78"/>
      <c r="T41" s="78"/>
      <c r="U41" s="6"/>
      <c r="V41" s="6"/>
    </row>
    <row r="42" spans="1:22" s="17" customFormat="1" ht="15" x14ac:dyDescent="0.2">
      <c r="A42" s="118"/>
      <c r="B42" s="122">
        <f t="shared" si="2"/>
        <v>32</v>
      </c>
      <c r="C42" s="26"/>
      <c r="D42" s="27"/>
      <c r="E42" s="172"/>
      <c r="F42" s="173"/>
      <c r="G42" s="42"/>
      <c r="H42" s="29"/>
      <c r="I42" s="28"/>
      <c r="J42" s="192"/>
      <c r="K42" s="192"/>
      <c r="L42" s="123" t="str">
        <f>IFERROR(VLOOKUP(J42,Codificación!$A$2:$E$45,2,0),"N/A")</f>
        <v>N/A</v>
      </c>
      <c r="M42" s="35"/>
      <c r="N42" s="121"/>
      <c r="O42" s="76"/>
      <c r="P42" s="264" t="str">
        <f t="shared" si="0"/>
        <v>000</v>
      </c>
      <c r="Q42" s="77" t="str">
        <f t="shared" si="3"/>
        <v/>
      </c>
      <c r="R42" s="241" t="str">
        <f t="shared" si="1"/>
        <v/>
      </c>
      <c r="S42" s="78"/>
      <c r="T42" s="78"/>
      <c r="U42" s="6"/>
      <c r="V42" s="6"/>
    </row>
    <row r="43" spans="1:22" s="17" customFormat="1" ht="15" x14ac:dyDescent="0.2">
      <c r="A43" s="118"/>
      <c r="B43" s="122">
        <f t="shared" si="2"/>
        <v>33</v>
      </c>
      <c r="C43" s="26"/>
      <c r="D43" s="27"/>
      <c r="E43" s="172"/>
      <c r="F43" s="173"/>
      <c r="G43" s="42"/>
      <c r="H43" s="29"/>
      <c r="I43" s="28"/>
      <c r="J43" s="192"/>
      <c r="K43" s="192"/>
      <c r="L43" s="123" t="str">
        <f>IFERROR(VLOOKUP(J43,Codificación!$A$2:$E$45,2,0),"N/A")</f>
        <v>N/A</v>
      </c>
      <c r="M43" s="35"/>
      <c r="N43" s="121"/>
      <c r="O43" s="76"/>
      <c r="P43" s="264" t="str">
        <f t="shared" si="0"/>
        <v>000</v>
      </c>
      <c r="Q43" s="77" t="str">
        <f t="shared" si="3"/>
        <v/>
      </c>
      <c r="R43" s="241" t="str">
        <f t="shared" si="1"/>
        <v/>
      </c>
      <c r="S43" s="78"/>
      <c r="T43" s="78"/>
      <c r="U43" s="6"/>
      <c r="V43" s="6"/>
    </row>
    <row r="44" spans="1:22" s="17" customFormat="1" ht="15" x14ac:dyDescent="0.2">
      <c r="A44" s="118"/>
      <c r="B44" s="122">
        <f t="shared" si="2"/>
        <v>34</v>
      </c>
      <c r="C44" s="26"/>
      <c r="D44" s="27"/>
      <c r="E44" s="172"/>
      <c r="F44" s="173"/>
      <c r="G44" s="42"/>
      <c r="H44" s="29"/>
      <c r="I44" s="28"/>
      <c r="J44" s="192"/>
      <c r="K44" s="192"/>
      <c r="L44" s="123" t="str">
        <f>IFERROR(VLOOKUP(J44,Codificación!$A$2:$E$45,2,0),"N/A")</f>
        <v>N/A</v>
      </c>
      <c r="M44" s="35"/>
      <c r="N44" s="121"/>
      <c r="O44" s="76"/>
      <c r="P44" s="264" t="str">
        <f t="shared" si="0"/>
        <v>000</v>
      </c>
      <c r="Q44" s="77" t="str">
        <f t="shared" si="3"/>
        <v/>
      </c>
      <c r="R44" s="241" t="str">
        <f t="shared" si="1"/>
        <v/>
      </c>
      <c r="S44" s="78"/>
      <c r="T44" s="78"/>
      <c r="U44" s="6"/>
      <c r="V44" s="6"/>
    </row>
    <row r="45" spans="1:22" s="17" customFormat="1" ht="15" x14ac:dyDescent="0.2">
      <c r="A45" s="118"/>
      <c r="B45" s="163">
        <v>35</v>
      </c>
      <c r="C45" s="164"/>
      <c r="D45" s="165"/>
      <c r="E45" s="170"/>
      <c r="F45" s="171"/>
      <c r="G45" s="166"/>
      <c r="H45" s="167"/>
      <c r="I45" s="168"/>
      <c r="J45" s="176"/>
      <c r="K45" s="177"/>
      <c r="L45" s="123" t="str">
        <f>IFERROR(VLOOKUP(J45,Codificación!$A$2:$E$45,2,0),"N/A")</f>
        <v>N/A</v>
      </c>
      <c r="M45" s="169"/>
      <c r="N45" s="121"/>
      <c r="O45" s="76"/>
      <c r="P45" s="264" t="str">
        <f t="shared" si="0"/>
        <v>000</v>
      </c>
      <c r="Q45" s="77" t="str">
        <f t="shared" si="3"/>
        <v/>
      </c>
      <c r="R45" s="241" t="str">
        <f t="shared" si="1"/>
        <v/>
      </c>
      <c r="S45" s="78"/>
      <c r="T45" s="78"/>
      <c r="U45" s="6"/>
      <c r="V45" s="6"/>
    </row>
    <row r="46" spans="1:22" s="17" customFormat="1" ht="15" x14ac:dyDescent="0.2">
      <c r="A46" s="118"/>
      <c r="B46" s="163">
        <v>36</v>
      </c>
      <c r="C46" s="164"/>
      <c r="D46" s="165"/>
      <c r="E46" s="170"/>
      <c r="F46" s="171"/>
      <c r="G46" s="166"/>
      <c r="H46" s="167"/>
      <c r="I46" s="168"/>
      <c r="J46" s="176"/>
      <c r="K46" s="177"/>
      <c r="L46" s="123" t="str">
        <f>IFERROR(VLOOKUP(J46,Codificación!$A$2:$E$45,2,0),"N/A")</f>
        <v>N/A</v>
      </c>
      <c r="M46" s="169"/>
      <c r="N46" s="121"/>
      <c r="O46" s="76"/>
      <c r="P46" s="264" t="str">
        <f t="shared" si="0"/>
        <v>000</v>
      </c>
      <c r="Q46" s="77" t="str">
        <f t="shared" si="3"/>
        <v/>
      </c>
      <c r="R46" s="241" t="str">
        <f t="shared" si="1"/>
        <v/>
      </c>
      <c r="S46" s="78"/>
      <c r="T46" s="78"/>
      <c r="U46" s="6"/>
      <c r="V46" s="6"/>
    </row>
    <row r="47" spans="1:22" s="17" customFormat="1" ht="15" x14ac:dyDescent="0.2">
      <c r="A47" s="118"/>
      <c r="B47" s="163">
        <v>37</v>
      </c>
      <c r="C47" s="164"/>
      <c r="D47" s="165"/>
      <c r="E47" s="170"/>
      <c r="F47" s="171"/>
      <c r="G47" s="166"/>
      <c r="H47" s="167"/>
      <c r="I47" s="168"/>
      <c r="J47" s="176"/>
      <c r="K47" s="177"/>
      <c r="L47" s="123" t="str">
        <f>IFERROR(VLOOKUP(J47,Codificación!$A$2:$E$45,2,0),"N/A")</f>
        <v>N/A</v>
      </c>
      <c r="M47" s="169"/>
      <c r="N47" s="121"/>
      <c r="O47" s="76"/>
      <c r="P47" s="264" t="str">
        <f t="shared" si="0"/>
        <v>000</v>
      </c>
      <c r="Q47" s="77" t="str">
        <f t="shared" si="3"/>
        <v/>
      </c>
      <c r="R47" s="241" t="str">
        <f t="shared" si="1"/>
        <v/>
      </c>
      <c r="S47" s="78"/>
      <c r="T47" s="78"/>
      <c r="U47" s="6"/>
      <c r="V47" s="6"/>
    </row>
    <row r="48" spans="1:22" s="17" customFormat="1" ht="15" x14ac:dyDescent="0.2">
      <c r="A48" s="118"/>
      <c r="B48" s="163">
        <v>38</v>
      </c>
      <c r="C48" s="164"/>
      <c r="D48" s="165"/>
      <c r="E48" s="170"/>
      <c r="F48" s="171"/>
      <c r="G48" s="166"/>
      <c r="H48" s="167"/>
      <c r="I48" s="168"/>
      <c r="J48" s="176"/>
      <c r="K48" s="177"/>
      <c r="L48" s="123" t="str">
        <f>IFERROR(VLOOKUP(J48,Codificación!$A$2:$E$45,2,0),"N/A")</f>
        <v>N/A</v>
      </c>
      <c r="M48" s="169"/>
      <c r="N48" s="121"/>
      <c r="O48" s="76"/>
      <c r="P48" s="264" t="str">
        <f t="shared" si="0"/>
        <v>000</v>
      </c>
      <c r="Q48" s="77" t="str">
        <f t="shared" si="3"/>
        <v/>
      </c>
      <c r="R48" s="241" t="str">
        <f t="shared" si="1"/>
        <v/>
      </c>
      <c r="S48" s="78"/>
      <c r="T48" s="78"/>
      <c r="U48" s="6"/>
      <c r="V48" s="6"/>
    </row>
    <row r="49" spans="1:22" s="17" customFormat="1" ht="15" x14ac:dyDescent="0.2">
      <c r="A49" s="118"/>
      <c r="B49" s="163">
        <v>39</v>
      </c>
      <c r="C49" s="164"/>
      <c r="D49" s="165"/>
      <c r="E49" s="170"/>
      <c r="F49" s="171"/>
      <c r="G49" s="166"/>
      <c r="H49" s="167"/>
      <c r="I49" s="168"/>
      <c r="J49" s="176"/>
      <c r="K49" s="177"/>
      <c r="L49" s="123" t="str">
        <f>IFERROR(VLOOKUP(J49,Codificación!$A$2:$E$45,2,0),"N/A")</f>
        <v>N/A</v>
      </c>
      <c r="M49" s="169"/>
      <c r="N49" s="121"/>
      <c r="O49" s="76"/>
      <c r="P49" s="264" t="str">
        <f t="shared" si="0"/>
        <v>000</v>
      </c>
      <c r="Q49" s="77" t="str">
        <f t="shared" si="3"/>
        <v/>
      </c>
      <c r="R49" s="241" t="str">
        <f t="shared" si="1"/>
        <v/>
      </c>
      <c r="S49" s="78"/>
      <c r="T49" s="78"/>
      <c r="U49" s="6"/>
      <c r="V49" s="6"/>
    </row>
    <row r="50" spans="1:22" s="17" customFormat="1" ht="15.75" thickBot="1" x14ac:dyDescent="0.25">
      <c r="A50" s="118"/>
      <c r="B50" s="124">
        <v>40</v>
      </c>
      <c r="C50" s="36"/>
      <c r="D50" s="37"/>
      <c r="E50" s="174"/>
      <c r="F50" s="175"/>
      <c r="G50" s="43"/>
      <c r="H50" s="39"/>
      <c r="I50" s="38"/>
      <c r="J50" s="218"/>
      <c r="K50" s="218"/>
      <c r="L50" s="125" t="str">
        <f>IFERROR(VLOOKUP(J50,Codificación!$A$2:$E$45,2,0),"N/A")</f>
        <v>N/A</v>
      </c>
      <c r="M50" s="40"/>
      <c r="N50" s="121"/>
      <c r="O50" s="76"/>
      <c r="P50" s="265" t="str">
        <f t="shared" si="0"/>
        <v>000</v>
      </c>
      <c r="Q50" s="242" t="str">
        <f t="shared" si="3"/>
        <v/>
      </c>
      <c r="R50" s="243" t="str">
        <f t="shared" si="1"/>
        <v/>
      </c>
      <c r="S50" s="78"/>
      <c r="T50" s="78"/>
      <c r="U50" s="6"/>
      <c r="V50" s="6"/>
    </row>
    <row r="51" spans="1:22" s="11" customFormat="1" ht="20.45" customHeight="1" thickBot="1" x14ac:dyDescent="0.25">
      <c r="A51" s="116"/>
      <c r="B51" s="219" t="s">
        <v>163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126">
        <f>SUM(M11:M50)</f>
        <v>0</v>
      </c>
      <c r="N51" s="127"/>
      <c r="O51" s="79"/>
      <c r="P51" s="266"/>
      <c r="Q51" s="249"/>
      <c r="R51" s="249"/>
      <c r="S51" s="64"/>
      <c r="T51" s="65"/>
      <c r="U51" s="12"/>
    </row>
    <row r="52" spans="1:22" s="11" customFormat="1" ht="12.75" customHeight="1" thickBot="1" x14ac:dyDescent="0.25">
      <c r="A52" s="128"/>
      <c r="B52" s="128"/>
      <c r="C52" s="128"/>
      <c r="D52" s="128"/>
      <c r="E52" s="128"/>
      <c r="F52" s="128"/>
      <c r="G52" s="128"/>
      <c r="H52" s="128"/>
      <c r="I52" s="128"/>
      <c r="J52" s="129"/>
      <c r="K52" s="129"/>
      <c r="L52" s="129"/>
      <c r="M52" s="130"/>
      <c r="N52" s="130"/>
      <c r="O52" s="80"/>
      <c r="P52" s="266"/>
      <c r="Q52" s="249"/>
      <c r="R52" s="249"/>
      <c r="S52" s="64"/>
      <c r="T52" s="65"/>
      <c r="U52" s="12"/>
    </row>
    <row r="53" spans="1:22" s="18" customFormat="1" ht="18.75" customHeight="1" thickBot="1" x14ac:dyDescent="0.25">
      <c r="A53" s="131"/>
      <c r="B53" s="132"/>
      <c r="F53" s="133"/>
      <c r="G53" s="131"/>
      <c r="H53" s="131"/>
      <c r="I53" s="25" t="s">
        <v>60</v>
      </c>
      <c r="J53" s="134" t="s">
        <v>55</v>
      </c>
      <c r="K53" s="132"/>
      <c r="L53" s="132"/>
      <c r="M53" s="132"/>
      <c r="N53" s="132"/>
      <c r="O53" s="81"/>
      <c r="P53" s="267"/>
      <c r="Q53" s="255"/>
      <c r="R53" s="255"/>
      <c r="S53" s="82"/>
      <c r="T53" s="83"/>
      <c r="U53" s="19"/>
    </row>
    <row r="54" spans="1:22" s="18" customFormat="1" ht="16.5" customHeight="1" thickBot="1" x14ac:dyDescent="0.25">
      <c r="A54" s="131"/>
      <c r="B54" s="132"/>
      <c r="F54" s="131"/>
      <c r="G54" s="131"/>
      <c r="H54" s="131"/>
      <c r="I54" s="25"/>
      <c r="J54" s="134" t="s">
        <v>56</v>
      </c>
      <c r="K54" s="132"/>
      <c r="L54" s="132"/>
      <c r="M54" s="132"/>
      <c r="N54" s="132"/>
      <c r="O54" s="81"/>
      <c r="P54" s="267"/>
      <c r="Q54" s="255"/>
      <c r="R54" s="255"/>
      <c r="S54" s="82"/>
      <c r="T54" s="83"/>
      <c r="U54" s="19"/>
    </row>
    <row r="55" spans="1:22" s="18" customFormat="1" ht="16.5" thickBot="1" x14ac:dyDescent="0.25">
      <c r="A55" s="131"/>
      <c r="B55" s="132"/>
      <c r="F55" s="131"/>
      <c r="G55" s="131"/>
      <c r="H55" s="131"/>
      <c r="I55" s="25"/>
      <c r="J55" s="134" t="s">
        <v>57</v>
      </c>
      <c r="K55" s="132"/>
      <c r="L55" s="132"/>
      <c r="M55" s="132"/>
      <c r="N55" s="132"/>
      <c r="O55" s="81"/>
      <c r="P55" s="267"/>
      <c r="Q55" s="255"/>
      <c r="R55" s="255"/>
      <c r="S55" s="82"/>
      <c r="T55" s="83"/>
      <c r="U55" s="19"/>
    </row>
    <row r="56" spans="1:22" s="20" customFormat="1" ht="12.75" customHeight="1" thickBot="1" x14ac:dyDescent="0.2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1"/>
      <c r="L56" s="131"/>
      <c r="M56" s="131"/>
      <c r="N56" s="137"/>
      <c r="O56" s="84"/>
      <c r="P56" s="256"/>
      <c r="Q56" s="257"/>
      <c r="R56" s="257"/>
      <c r="S56" s="85"/>
      <c r="T56" s="59"/>
      <c r="U56" s="10"/>
      <c r="V56" s="9"/>
    </row>
    <row r="57" spans="1:22" s="20" customFormat="1" ht="21" customHeight="1" thickBot="1" x14ac:dyDescent="0.25">
      <c r="A57" s="135"/>
      <c r="B57" s="221" t="s">
        <v>59</v>
      </c>
      <c r="C57" s="222"/>
      <c r="D57" s="222"/>
      <c r="E57" s="222"/>
      <c r="F57" s="222"/>
      <c r="G57" s="222"/>
      <c r="H57" s="222"/>
      <c r="I57" s="222"/>
      <c r="J57" s="223"/>
      <c r="K57" s="131"/>
      <c r="L57" s="216" t="s">
        <v>58</v>
      </c>
      <c r="M57" s="217"/>
      <c r="N57" s="137"/>
      <c r="O57" s="84"/>
      <c r="P57" s="256"/>
      <c r="Q57" s="257"/>
      <c r="R57" s="257"/>
      <c r="S57" s="85"/>
      <c r="T57" s="59"/>
      <c r="U57" s="10"/>
      <c r="V57" s="9"/>
    </row>
    <row r="58" spans="1:22" s="20" customFormat="1" ht="15.75" thickBot="1" x14ac:dyDescent="0.25">
      <c r="A58" s="135"/>
      <c r="B58" s="224" t="s">
        <v>183</v>
      </c>
      <c r="C58" s="225"/>
      <c r="D58" s="225"/>
      <c r="E58" s="226"/>
      <c r="F58" s="178" t="s">
        <v>62</v>
      </c>
      <c r="G58" s="178"/>
      <c r="H58" s="178" t="s">
        <v>161</v>
      </c>
      <c r="I58" s="178"/>
      <c r="J58" s="179"/>
      <c r="K58" s="131"/>
      <c r="L58" s="273" t="s">
        <v>28</v>
      </c>
      <c r="M58" s="274" t="s">
        <v>27</v>
      </c>
      <c r="N58" s="137"/>
      <c r="O58" s="84"/>
      <c r="P58" s="256"/>
      <c r="Q58" s="257"/>
      <c r="R58" s="257"/>
      <c r="S58" s="85"/>
      <c r="T58" s="59"/>
      <c r="U58" s="10"/>
      <c r="V58" s="9"/>
    </row>
    <row r="59" spans="1:22" ht="15" x14ac:dyDescent="0.2">
      <c r="B59" s="227"/>
      <c r="C59" s="228"/>
      <c r="D59" s="228"/>
      <c r="E59" s="229"/>
      <c r="F59" s="178"/>
      <c r="G59" s="178"/>
      <c r="H59" s="178"/>
      <c r="I59" s="178"/>
      <c r="J59" s="179"/>
      <c r="K59" s="131"/>
      <c r="L59" s="239"/>
      <c r="M59" s="240">
        <v>0</v>
      </c>
      <c r="N59" s="137"/>
      <c r="O59" s="84"/>
      <c r="P59" s="256"/>
      <c r="Q59" s="257"/>
      <c r="R59" s="257"/>
      <c r="S59" s="85"/>
    </row>
    <row r="60" spans="1:22" ht="15.75" thickBot="1" x14ac:dyDescent="0.25">
      <c r="B60" s="230"/>
      <c r="C60" s="184"/>
      <c r="D60" s="184"/>
      <c r="E60" s="231"/>
      <c r="F60" s="182"/>
      <c r="G60" s="182"/>
      <c r="H60" s="183"/>
      <c r="I60" s="184"/>
      <c r="J60" s="185"/>
      <c r="K60" s="131"/>
      <c r="L60" s="275" t="s">
        <v>26</v>
      </c>
      <c r="M60" s="276">
        <v>0</v>
      </c>
      <c r="N60" s="137"/>
      <c r="O60" s="84"/>
      <c r="P60" s="256"/>
      <c r="Q60" s="257"/>
      <c r="R60" s="257"/>
      <c r="S60" s="85"/>
    </row>
    <row r="61" spans="1:22" s="21" customFormat="1" ht="15" x14ac:dyDescent="0.2">
      <c r="A61" s="98"/>
      <c r="B61" s="232"/>
      <c r="C61" s="187"/>
      <c r="D61" s="187"/>
      <c r="E61" s="233"/>
      <c r="F61" s="182"/>
      <c r="G61" s="182"/>
      <c r="H61" s="186"/>
      <c r="I61" s="187"/>
      <c r="J61" s="188"/>
      <c r="K61" s="131"/>
      <c r="L61"/>
      <c r="M61"/>
      <c r="N61" s="140"/>
      <c r="O61" s="86"/>
      <c r="P61" s="258"/>
      <c r="Q61" s="259"/>
      <c r="R61" s="259"/>
      <c r="S61" s="87"/>
      <c r="T61" s="88"/>
      <c r="U61" s="22"/>
    </row>
    <row r="62" spans="1:22" s="21" customFormat="1" ht="15" x14ac:dyDescent="0.2">
      <c r="A62" s="98"/>
      <c r="B62" s="232"/>
      <c r="C62" s="187"/>
      <c r="D62" s="187"/>
      <c r="E62" s="233"/>
      <c r="F62" s="182"/>
      <c r="G62" s="182"/>
      <c r="H62" s="186"/>
      <c r="I62" s="187"/>
      <c r="J62" s="188"/>
      <c r="K62" s="131"/>
      <c r="L62"/>
      <c r="M62"/>
      <c r="N62" s="140"/>
      <c r="O62" s="86"/>
      <c r="P62" s="258"/>
      <c r="Q62" s="259"/>
      <c r="R62" s="259"/>
      <c r="S62" s="87"/>
      <c r="T62" s="88"/>
      <c r="U62" s="22"/>
    </row>
    <row r="63" spans="1:22" s="21" customFormat="1" ht="15" customHeight="1" x14ac:dyDescent="0.2">
      <c r="A63" s="98"/>
      <c r="B63" s="234"/>
      <c r="C63" s="190"/>
      <c r="D63" s="190"/>
      <c r="E63" s="235"/>
      <c r="F63" s="182"/>
      <c r="G63" s="182"/>
      <c r="H63" s="189"/>
      <c r="I63" s="190"/>
      <c r="J63" s="191"/>
      <c r="K63" s="131"/>
      <c r="L63"/>
      <c r="M63"/>
      <c r="N63" s="140"/>
      <c r="O63" s="86"/>
      <c r="P63" s="258"/>
      <c r="Q63" s="259"/>
      <c r="R63" s="259"/>
      <c r="S63" s="87"/>
      <c r="T63" s="88"/>
      <c r="U63" s="22"/>
    </row>
    <row r="64" spans="1:22" s="21" customFormat="1" ht="15.75" thickBot="1" x14ac:dyDescent="0.25">
      <c r="A64" s="98"/>
      <c r="B64" s="236" t="s">
        <v>7</v>
      </c>
      <c r="C64" s="237"/>
      <c r="D64" s="237"/>
      <c r="E64" s="238"/>
      <c r="F64" s="180" t="s">
        <v>7</v>
      </c>
      <c r="G64" s="180"/>
      <c r="H64" s="180" t="s">
        <v>7</v>
      </c>
      <c r="I64" s="180"/>
      <c r="J64" s="181"/>
      <c r="K64" s="131"/>
      <c r="L64"/>
      <c r="M64"/>
      <c r="N64" s="140"/>
      <c r="O64" s="89"/>
      <c r="P64" s="268"/>
      <c r="Q64" s="259"/>
      <c r="R64" s="259"/>
      <c r="S64" s="87"/>
      <c r="T64" s="88"/>
      <c r="U64" s="22"/>
    </row>
    <row r="65" spans="1:21" s="21" customFormat="1" ht="14.25" x14ac:dyDescent="0.2">
      <c r="A65" s="98"/>
      <c r="B65" s="141"/>
      <c r="C65" s="138"/>
      <c r="D65" s="138"/>
      <c r="E65" s="138"/>
      <c r="F65" s="138"/>
      <c r="G65" s="138"/>
      <c r="H65" s="138"/>
      <c r="I65" s="138"/>
      <c r="J65" s="139"/>
      <c r="K65" s="131"/>
      <c r="L65" s="95"/>
      <c r="M65" s="95"/>
      <c r="N65" s="140"/>
      <c r="O65" s="90"/>
      <c r="P65" s="269"/>
      <c r="Q65" s="259"/>
      <c r="R65" s="259"/>
      <c r="S65" s="87"/>
      <c r="T65" s="88"/>
      <c r="U65" s="22"/>
    </row>
    <row r="66" spans="1:21" s="21" customFormat="1" ht="14.25" x14ac:dyDescent="0.2">
      <c r="A66" s="98"/>
      <c r="B66" s="142"/>
      <c r="C66" s="143" t="s">
        <v>5</v>
      </c>
      <c r="D66" s="214"/>
      <c r="E66" s="214"/>
      <c r="F66" s="214"/>
      <c r="G66" s="138"/>
      <c r="H66" s="138"/>
      <c r="I66" s="138"/>
      <c r="J66" s="139"/>
      <c r="K66" s="131"/>
      <c r="L66" s="95"/>
      <c r="M66" s="95"/>
      <c r="N66" s="140"/>
      <c r="O66" s="91"/>
      <c r="P66" s="269"/>
      <c r="Q66" s="259"/>
      <c r="R66" s="259"/>
      <c r="S66" s="87"/>
      <c r="T66" s="88"/>
      <c r="U66" s="22"/>
    </row>
    <row r="67" spans="1:21" s="21" customFormat="1" ht="14.25" x14ac:dyDescent="0.2">
      <c r="A67" s="98"/>
      <c r="B67" s="142"/>
      <c r="C67" s="143" t="s">
        <v>6</v>
      </c>
      <c r="D67" s="214"/>
      <c r="E67" s="214"/>
      <c r="F67" s="214"/>
      <c r="G67" s="138"/>
      <c r="H67" s="138"/>
      <c r="I67" s="138"/>
      <c r="J67" s="139"/>
      <c r="K67" s="131"/>
      <c r="L67" s="95"/>
      <c r="M67" s="95"/>
      <c r="N67" s="140"/>
      <c r="O67" s="91"/>
      <c r="P67" s="269"/>
      <c r="Q67" s="259"/>
      <c r="R67" s="259"/>
      <c r="S67" s="87"/>
      <c r="T67" s="88"/>
      <c r="U67" s="22"/>
    </row>
    <row r="68" spans="1:21" s="21" customFormat="1" ht="14.25" customHeight="1" x14ac:dyDescent="0.2">
      <c r="A68" s="96"/>
      <c r="B68" s="144"/>
      <c r="C68" s="143" t="s">
        <v>162</v>
      </c>
      <c r="D68" s="215"/>
      <c r="E68" s="215"/>
      <c r="F68" s="214"/>
      <c r="G68" s="145"/>
      <c r="H68" s="146"/>
      <c r="I68" s="146"/>
      <c r="J68" s="147"/>
      <c r="K68" s="148"/>
      <c r="L68" s="95"/>
      <c r="M68" s="95"/>
      <c r="N68" s="148"/>
      <c r="O68" s="91"/>
      <c r="P68" s="269"/>
      <c r="Q68" s="259"/>
      <c r="R68" s="259"/>
      <c r="S68" s="87"/>
      <c r="T68" s="88"/>
      <c r="U68" s="22"/>
    </row>
    <row r="69" spans="1:21" s="21" customFormat="1" ht="15" thickBot="1" x14ac:dyDescent="0.25">
      <c r="A69" s="96"/>
      <c r="B69" s="149"/>
      <c r="C69" s="150"/>
      <c r="D69" s="150"/>
      <c r="E69" s="150"/>
      <c r="F69" s="150"/>
      <c r="G69" s="150"/>
      <c r="H69" s="151"/>
      <c r="I69" s="151"/>
      <c r="J69" s="152"/>
      <c r="K69" s="148"/>
      <c r="L69" s="95"/>
      <c r="M69" s="95"/>
      <c r="N69" s="148"/>
      <c r="O69" s="92"/>
      <c r="P69" s="270"/>
      <c r="Q69" s="259"/>
      <c r="R69" s="259"/>
      <c r="S69" s="87"/>
      <c r="T69" s="88"/>
      <c r="U69" s="22"/>
    </row>
    <row r="70" spans="1:21" s="21" customFormat="1" ht="14.25" x14ac:dyDescent="0.2">
      <c r="A70" s="96"/>
      <c r="B70" s="153"/>
      <c r="C70" s="153"/>
      <c r="D70" s="153"/>
      <c r="E70" s="153"/>
      <c r="F70" s="153"/>
      <c r="G70" s="153"/>
      <c r="H70" s="153"/>
      <c r="I70" s="153"/>
      <c r="J70" s="153"/>
      <c r="K70" s="148"/>
      <c r="L70" s="133"/>
      <c r="M70" s="133"/>
      <c r="N70" s="148"/>
      <c r="O70" s="93"/>
      <c r="P70" s="271"/>
      <c r="Q70" s="259"/>
      <c r="R70" s="259"/>
      <c r="S70" s="87"/>
      <c r="T70" s="88"/>
      <c r="U70" s="22"/>
    </row>
    <row r="71" spans="1:21" s="21" customFormat="1" ht="14.25" x14ac:dyDescent="0.2">
      <c r="A71" s="96"/>
      <c r="B71" s="154"/>
      <c r="C71" s="154"/>
      <c r="D71" s="154"/>
      <c r="E71" s="154"/>
      <c r="F71" s="154"/>
      <c r="G71" s="154"/>
      <c r="H71" s="154"/>
      <c r="I71" s="96"/>
      <c r="J71" s="96"/>
      <c r="K71" s="154"/>
      <c r="L71" s="133"/>
      <c r="M71" s="96"/>
      <c r="N71" s="154"/>
      <c r="O71" s="94"/>
      <c r="P71" s="272"/>
      <c r="Q71" s="259"/>
      <c r="R71" s="259"/>
      <c r="S71" s="87"/>
      <c r="T71" s="88"/>
      <c r="U71" s="22"/>
    </row>
    <row r="72" spans="1:21" s="21" customFormat="1" ht="14.25" x14ac:dyDescent="0.2">
      <c r="A72" s="96"/>
      <c r="B72" s="154"/>
      <c r="C72" s="154"/>
      <c r="D72" s="154"/>
      <c r="E72" s="154"/>
      <c r="F72" s="154"/>
      <c r="G72" s="154"/>
      <c r="H72" s="154"/>
      <c r="I72" s="96"/>
      <c r="J72" s="96"/>
      <c r="K72" s="154"/>
      <c r="L72" s="96"/>
      <c r="M72" s="96"/>
      <c r="N72" s="154"/>
      <c r="O72" s="94"/>
      <c r="P72" s="272"/>
      <c r="Q72" s="259"/>
      <c r="R72" s="259"/>
      <c r="S72" s="87"/>
      <c r="T72" s="88"/>
      <c r="U72" s="22"/>
    </row>
    <row r="73" spans="1:21" s="21" customFormat="1" ht="14.25" x14ac:dyDescent="0.2">
      <c r="A73" s="96"/>
      <c r="B73" s="154"/>
      <c r="C73" s="154"/>
      <c r="D73" s="154"/>
      <c r="E73" s="154"/>
      <c r="F73" s="154"/>
      <c r="G73" s="154"/>
      <c r="H73" s="154"/>
      <c r="I73" s="96"/>
      <c r="J73" s="96"/>
      <c r="K73" s="154"/>
      <c r="L73" s="155"/>
      <c r="M73" s="155"/>
      <c r="N73" s="154"/>
      <c r="O73" s="94"/>
      <c r="P73" s="272"/>
      <c r="Q73" s="260"/>
      <c r="R73" s="260"/>
      <c r="S73" s="94"/>
      <c r="T73" s="88"/>
      <c r="U73" s="22"/>
    </row>
    <row r="74" spans="1:21" s="21" customFormat="1" ht="14.25" x14ac:dyDescent="0.2">
      <c r="A74" s="96"/>
      <c r="B74" s="154"/>
      <c r="C74" s="154"/>
      <c r="D74" s="154"/>
      <c r="E74" s="154"/>
      <c r="F74" s="154"/>
      <c r="G74" s="154"/>
      <c r="H74" s="154"/>
      <c r="I74" s="96"/>
      <c r="J74" s="96"/>
      <c r="K74" s="154"/>
      <c r="L74" s="155"/>
      <c r="M74" s="155"/>
      <c r="N74" s="154"/>
      <c r="O74" s="94"/>
      <c r="P74" s="272"/>
      <c r="Q74" s="260"/>
      <c r="R74" s="260"/>
      <c r="S74" s="94"/>
      <c r="T74" s="88"/>
      <c r="U74" s="22"/>
    </row>
    <row r="75" spans="1:21" s="21" customFormat="1" ht="13.5" customHeight="1" x14ac:dyDescent="0.2">
      <c r="A75" s="96"/>
      <c r="B75" s="154"/>
      <c r="C75" s="154"/>
      <c r="D75" s="154"/>
      <c r="E75" s="154"/>
      <c r="F75" s="154"/>
      <c r="G75" s="154"/>
      <c r="H75" s="154"/>
      <c r="I75" s="96"/>
      <c r="J75" s="96"/>
      <c r="K75" s="154"/>
      <c r="L75" s="154"/>
      <c r="M75" s="154"/>
      <c r="N75" s="154"/>
      <c r="O75" s="94"/>
      <c r="P75" s="272"/>
      <c r="Q75" s="260"/>
      <c r="R75" s="260"/>
      <c r="S75" s="94"/>
      <c r="T75" s="88"/>
      <c r="U75" s="22"/>
    </row>
    <row r="76" spans="1:21" s="21" customFormat="1" ht="13.5" customHeight="1" x14ac:dyDescent="0.2">
      <c r="A76" s="96"/>
      <c r="B76" s="154"/>
      <c r="C76" s="154"/>
      <c r="D76" s="154"/>
      <c r="E76" s="154"/>
      <c r="F76" s="154"/>
      <c r="G76" s="154"/>
      <c r="H76" s="154"/>
      <c r="I76" s="96"/>
      <c r="J76" s="96"/>
      <c r="K76" s="96"/>
      <c r="L76" s="96"/>
      <c r="M76" s="154"/>
      <c r="N76" s="154"/>
      <c r="O76" s="94"/>
      <c r="P76" s="272"/>
      <c r="Q76" s="260"/>
      <c r="R76" s="260"/>
      <c r="S76" s="94"/>
      <c r="T76" s="88"/>
      <c r="U76" s="22"/>
    </row>
    <row r="77" spans="1:21" s="21" customFormat="1" ht="13.5" customHeight="1" x14ac:dyDescent="0.2">
      <c r="A77" s="98"/>
      <c r="B77" s="101"/>
      <c r="C77" s="101"/>
      <c r="D77" s="101"/>
      <c r="E77" s="101"/>
      <c r="F77" s="101"/>
      <c r="G77" s="101"/>
      <c r="H77" s="101"/>
      <c r="I77" s="98"/>
      <c r="J77" s="98"/>
      <c r="K77" s="98"/>
      <c r="L77" s="96"/>
      <c r="M77" s="154"/>
      <c r="N77" s="154"/>
      <c r="O77" s="94"/>
      <c r="P77" s="272"/>
      <c r="Q77" s="260"/>
      <c r="R77" s="260"/>
      <c r="S77" s="94"/>
      <c r="T77" s="88"/>
      <c r="U77" s="22"/>
    </row>
    <row r="78" spans="1:21" s="21" customFormat="1" ht="13.5" customHeight="1" x14ac:dyDescent="0.2">
      <c r="A78" s="98"/>
      <c r="B78" s="101"/>
      <c r="C78" s="101"/>
      <c r="D78" s="101"/>
      <c r="E78" s="101"/>
      <c r="F78" s="101"/>
      <c r="G78" s="101"/>
      <c r="H78" s="101"/>
      <c r="I78" s="98"/>
      <c r="J78" s="98"/>
      <c r="K78" s="98"/>
      <c r="L78" s="98"/>
      <c r="M78" s="101"/>
      <c r="N78" s="154"/>
      <c r="O78" s="94"/>
      <c r="P78" s="272"/>
      <c r="Q78" s="260"/>
      <c r="R78" s="260"/>
      <c r="S78" s="94"/>
      <c r="T78" s="88"/>
      <c r="U78" s="22"/>
    </row>
    <row r="79" spans="1:21" s="21" customFormat="1" ht="13.5" customHeight="1" x14ac:dyDescent="0.2">
      <c r="A79" s="98"/>
      <c r="B79" s="101"/>
      <c r="C79" s="101"/>
      <c r="D79" s="101"/>
      <c r="E79" s="101"/>
      <c r="F79" s="101"/>
      <c r="G79" s="101"/>
      <c r="H79" s="101"/>
      <c r="I79" s="98"/>
      <c r="J79" s="98"/>
      <c r="K79" s="98"/>
      <c r="L79" s="98"/>
      <c r="M79" s="101"/>
      <c r="N79" s="154"/>
      <c r="O79" s="94"/>
      <c r="P79" s="272"/>
      <c r="Q79" s="260"/>
      <c r="R79" s="260"/>
      <c r="S79" s="94"/>
      <c r="T79" s="88"/>
      <c r="U79" s="22"/>
    </row>
    <row r="80" spans="1:21" ht="13.5" customHeight="1" x14ac:dyDescent="0.2">
      <c r="I80" s="98"/>
      <c r="J80" s="98"/>
      <c r="K80" s="98"/>
      <c r="L80" s="98"/>
    </row>
    <row r="81" ht="13.5" hidden="1" customHeight="1" x14ac:dyDescent="0.2"/>
    <row r="82" ht="13.5" hidden="1" customHeight="1" x14ac:dyDescent="0.2"/>
    <row r="83" ht="13.5" hidden="1" customHeight="1" x14ac:dyDescent="0.2"/>
    <row r="84" ht="13.5" hidden="1" customHeight="1" x14ac:dyDescent="0.2"/>
    <row r="85" ht="13.5" hidden="1" customHeight="1" x14ac:dyDescent="0.2"/>
    <row r="86" ht="13.5" hidden="1" customHeight="1" x14ac:dyDescent="0.2"/>
    <row r="87" ht="13.5" hidden="1" customHeight="1" x14ac:dyDescent="0.2"/>
    <row r="88" ht="13.5" hidden="1" customHeight="1" x14ac:dyDescent="0.2"/>
    <row r="89" ht="13.5" hidden="1" customHeight="1" x14ac:dyDescent="0.2"/>
    <row r="90" ht="13.5" hidden="1" customHeight="1" x14ac:dyDescent="0.2"/>
    <row r="91" ht="13.5" hidden="1" customHeight="1" x14ac:dyDescent="0.2"/>
    <row r="92" ht="13.5" hidden="1" customHeight="1" x14ac:dyDescent="0.2"/>
    <row r="93" ht="13.5" hidden="1" customHeight="1" x14ac:dyDescent="0.2"/>
    <row r="94" ht="13.5" hidden="1" customHeight="1" x14ac:dyDescent="0.2"/>
    <row r="95" ht="13.5" hidden="1" customHeight="1" x14ac:dyDescent="0.2"/>
    <row r="96" ht="13.5" hidden="1" customHeight="1" x14ac:dyDescent="0.2"/>
    <row r="97" ht="13.5" hidden="1" customHeight="1" x14ac:dyDescent="0.2"/>
    <row r="98" ht="0" hidden="1" customHeight="1" x14ac:dyDescent="0.2"/>
    <row r="99" ht="0" hidden="1" customHeight="1" x14ac:dyDescent="0.2"/>
    <row r="100" ht="0" hidden="1" customHeight="1" x14ac:dyDescent="0.2"/>
    <row r="101" ht="0" hidden="1" customHeight="1" x14ac:dyDescent="0.2"/>
    <row r="102" ht="0" hidden="1" customHeight="1" x14ac:dyDescent="0.2"/>
    <row r="103" ht="0" hidden="1" customHeight="1" x14ac:dyDescent="0.2"/>
  </sheetData>
  <sheetProtection sort="0" autoFilter="0" pivotTables="0"/>
  <mergeCells count="102">
    <mergeCell ref="D67:F67"/>
    <mergeCell ref="D68:F68"/>
    <mergeCell ref="L57:M57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50:K50"/>
    <mergeCell ref="B51:L51"/>
    <mergeCell ref="B57:J57"/>
    <mergeCell ref="D66:F66"/>
    <mergeCell ref="B58:E59"/>
    <mergeCell ref="B60:E63"/>
    <mergeCell ref="B64:E64"/>
    <mergeCell ref="J11:K11"/>
    <mergeCell ref="B1:M1"/>
    <mergeCell ref="L3:M3"/>
    <mergeCell ref="L4:M4"/>
    <mergeCell ref="B5:C5"/>
    <mergeCell ref="D5:I5"/>
    <mergeCell ref="L5:M5"/>
    <mergeCell ref="B7:C7"/>
    <mergeCell ref="D7:M7"/>
    <mergeCell ref="C9:F9"/>
    <mergeCell ref="G9:I9"/>
    <mergeCell ref="J10:K10"/>
    <mergeCell ref="E11:F11"/>
    <mergeCell ref="E10:F10"/>
    <mergeCell ref="H64:J64"/>
    <mergeCell ref="F58:G59"/>
    <mergeCell ref="F60:G63"/>
    <mergeCell ref="F64:G64"/>
    <mergeCell ref="H60:J63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35:K35"/>
    <mergeCell ref="J24:K24"/>
    <mergeCell ref="E12:F12"/>
    <mergeCell ref="J25:K25"/>
    <mergeCell ref="J26:K26"/>
    <mergeCell ref="J27:K27"/>
    <mergeCell ref="J28:K28"/>
    <mergeCell ref="E13:F13"/>
    <mergeCell ref="E16:F16"/>
    <mergeCell ref="E15:F15"/>
    <mergeCell ref="E14:F14"/>
    <mergeCell ref="E20:F20"/>
    <mergeCell ref="E19:F19"/>
    <mergeCell ref="E18:F18"/>
    <mergeCell ref="E17:F17"/>
    <mergeCell ref="H58:J59"/>
    <mergeCell ref="J29:K29"/>
    <mergeCell ref="J30:K30"/>
    <mergeCell ref="J31:K31"/>
    <mergeCell ref="J32:K32"/>
    <mergeCell ref="J33:K33"/>
    <mergeCell ref="J34:K34"/>
    <mergeCell ref="E22:F22"/>
    <mergeCell ref="E21:F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33:F33"/>
    <mergeCell ref="E32:F32"/>
    <mergeCell ref="E39:F39"/>
    <mergeCell ref="E40:F40"/>
    <mergeCell ref="E41:F41"/>
    <mergeCell ref="E38:F38"/>
    <mergeCell ref="E37:F37"/>
    <mergeCell ref="E36:F36"/>
    <mergeCell ref="E35:F35"/>
    <mergeCell ref="E34:F34"/>
    <mergeCell ref="E42:F42"/>
    <mergeCell ref="E43:F43"/>
    <mergeCell ref="E44:F44"/>
    <mergeCell ref="E50:F50"/>
    <mergeCell ref="J49:K49"/>
    <mergeCell ref="J48:K48"/>
    <mergeCell ref="J47:K47"/>
    <mergeCell ref="J46:K46"/>
    <mergeCell ref="J45:K45"/>
  </mergeCells>
  <conditionalFormatting sqref="L11:L50">
    <cfRule type="cellIs" dxfId="230" priority="1" operator="equal">
      <formula>"N/A"</formula>
    </cfRule>
  </conditionalFormatting>
  <dataValidations count="6">
    <dataValidation allowBlank="1" showInputMessage="1" showErrorMessage="1" promptTitle="Nota:" prompt="Para actualizar la tabla, hacer clic derecho en cualquiera de las celdas de la tabla, debajo de esta, y luego clic en la opción &quot;Actualizar&quot;." sqref="L57:M57" xr:uid="{9921DD1F-9484-4A84-BCE6-C6BA0DC0B642}"/>
    <dataValidation allowBlank="1" showInputMessage="1" showErrorMessage="1" prompt="Razón Social, sevicio o producto adquirido" sqref="F11:F12 E11:E50" xr:uid="{AB19FEDB-14A2-4C3C-8AF8-D7D16B0DE10B}"/>
    <dataValidation type="list" allowBlank="1" showInputMessage="1" showErrorMessage="1" sqref="I11:I50" xr:uid="{00000000-0002-0000-0100-000001000000}">
      <formula1>"41,81"</formula1>
    </dataValidation>
    <dataValidation allowBlank="1" showInputMessage="1" showErrorMessage="1" prompt="Número de boleta o factura" sqref="C11:C50" xr:uid="{CBA06B2C-F182-4B38-8470-95A1AA4CF2EA}"/>
    <dataValidation allowBlank="1" showInputMessage="1" showErrorMessage="1" prompt="Fecha del documento" sqref="D11:D50" xr:uid="{50017304-67E1-49CA-9592-AE88FA1C1782}"/>
    <dataValidation allowBlank="1" showInputMessage="1" showErrorMessage="1" promptTitle="Atención:" prompt="No modificar, ni eliminar, la fórmula en la columna K (Cuenta)" sqref="L11:L50" xr:uid="{92AE08AF-658E-40F5-AEAE-A62EE1A0985B}"/>
  </dataValidations>
  <printOptions horizontalCentered="1"/>
  <pageMargins left="0.59055118110236227" right="0.59055118110236227" top="0.39370078740157483" bottom="0.39370078740157483" header="0" footer="0"/>
  <pageSetup scale="59" orientation="portrait" r:id="rId2"/>
  <headerFooter alignWithMargins="0"/>
  <ignoredErrors>
    <ignoredError sqref="B12:B44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Unidades!$A$2:$A$36</xm:f>
          </x14:formula1>
          <xm:sqref>G11:G50</xm:sqref>
        </x14:dataValidation>
        <x14:dataValidation type="list" allowBlank="1" showInputMessage="1" showErrorMessage="1" xr:uid="{829AAAA8-82FD-41D3-BACD-2207D19CA4CA}">
          <x14:formula1>
            <xm:f>Codificación!$A$2:$A$45</xm:f>
          </x14:formula1>
          <xm:sqref>J11:J50 K50 K11:K44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AC01A-622C-467C-A32C-D7147F4A985D}">
  <sheetPr codeName="Hoja3">
    <pageSetUpPr fitToPage="1"/>
  </sheetPr>
  <dimension ref="A1:XFC46"/>
  <sheetViews>
    <sheetView zoomScale="90" zoomScaleNormal="90" workbookViewId="0">
      <selection activeCell="C2" sqref="C2"/>
    </sheetView>
  </sheetViews>
  <sheetFormatPr baseColWidth="10" defaultColWidth="0" defaultRowHeight="14.25" customHeight="1" zeroHeight="1" x14ac:dyDescent="0.2"/>
  <cols>
    <col min="1" max="1" width="46.140625" style="2" bestFit="1" customWidth="1"/>
    <col min="2" max="2" width="10.28515625" style="56" customWidth="1"/>
    <col min="3" max="3" width="33.42578125" style="1" bestFit="1" customWidth="1"/>
    <col min="4" max="4" width="15" style="2" bestFit="1" customWidth="1"/>
    <col min="5" max="5" width="43" style="1" bestFit="1" customWidth="1"/>
    <col min="6" max="16383" width="11.5703125" style="1" hidden="1"/>
    <col min="16384" max="16384" width="19.140625" style="1" hidden="1"/>
  </cols>
  <sheetData>
    <row r="1" spans="1:5" ht="14.25" customHeight="1" x14ac:dyDescent="0.2">
      <c r="A1" s="4" t="s">
        <v>23</v>
      </c>
      <c r="B1" s="5" t="s">
        <v>8</v>
      </c>
      <c r="C1" s="5" t="s">
        <v>40</v>
      </c>
      <c r="D1" s="5" t="s">
        <v>41</v>
      </c>
      <c r="E1" s="5" t="s">
        <v>42</v>
      </c>
    </row>
    <row r="2" spans="1:5" s="3" customFormat="1" ht="14.25" customHeight="1" x14ac:dyDescent="0.2">
      <c r="A2" s="44" t="s">
        <v>164</v>
      </c>
      <c r="B2" s="45">
        <v>41109501</v>
      </c>
      <c r="C2" s="46" t="s">
        <v>61</v>
      </c>
      <c r="D2" s="47" t="s">
        <v>43</v>
      </c>
      <c r="E2" s="47" t="s">
        <v>43</v>
      </c>
    </row>
    <row r="3" spans="1:5" s="3" customFormat="1" ht="14.25" customHeight="1" x14ac:dyDescent="0.2">
      <c r="A3" s="48" t="s">
        <v>120</v>
      </c>
      <c r="B3" s="45">
        <v>41104305</v>
      </c>
      <c r="C3" s="46" t="s">
        <v>74</v>
      </c>
      <c r="D3" s="47" t="s">
        <v>43</v>
      </c>
      <c r="E3" s="47" t="s">
        <v>44</v>
      </c>
    </row>
    <row r="4" spans="1:5" s="3" customFormat="1" ht="14.25" customHeight="1" x14ac:dyDescent="0.2">
      <c r="A4" s="48" t="s">
        <v>121</v>
      </c>
      <c r="B4" s="45">
        <v>41104902</v>
      </c>
      <c r="C4" s="46" t="s">
        <v>64</v>
      </c>
      <c r="D4" s="47" t="s">
        <v>43</v>
      </c>
      <c r="E4" s="47" t="s">
        <v>80</v>
      </c>
    </row>
    <row r="5" spans="1:5" s="3" customFormat="1" ht="14.25" customHeight="1" x14ac:dyDescent="0.2">
      <c r="A5" s="44" t="s">
        <v>122</v>
      </c>
      <c r="B5" s="45">
        <v>12201001</v>
      </c>
      <c r="C5" s="46" t="s">
        <v>16</v>
      </c>
      <c r="D5" s="47" t="s">
        <v>92</v>
      </c>
      <c r="E5" s="47" t="s">
        <v>16</v>
      </c>
    </row>
    <row r="6" spans="1:5" s="3" customFormat="1" ht="14.25" customHeight="1" x14ac:dyDescent="0.2">
      <c r="A6" s="44" t="s">
        <v>123</v>
      </c>
      <c r="B6" s="45">
        <v>41104903</v>
      </c>
      <c r="C6" s="46" t="s">
        <v>65</v>
      </c>
      <c r="D6" s="47" t="s">
        <v>43</v>
      </c>
      <c r="E6" s="47" t="s">
        <v>80</v>
      </c>
    </row>
    <row r="7" spans="1:5" s="3" customFormat="1" ht="14.25" customHeight="1" x14ac:dyDescent="0.2">
      <c r="A7" s="44" t="s">
        <v>174</v>
      </c>
      <c r="B7" s="45">
        <v>41105103</v>
      </c>
      <c r="C7" s="46" t="s">
        <v>176</v>
      </c>
      <c r="D7" s="47" t="s">
        <v>43</v>
      </c>
      <c r="E7" s="47" t="s">
        <v>85</v>
      </c>
    </row>
    <row r="8" spans="1:5" s="3" customFormat="1" ht="14.25" customHeight="1" x14ac:dyDescent="0.2">
      <c r="A8" s="44" t="s">
        <v>105</v>
      </c>
      <c r="B8" s="45">
        <v>41105102</v>
      </c>
      <c r="C8" s="46" t="s">
        <v>46</v>
      </c>
      <c r="D8" s="47" t="s">
        <v>43</v>
      </c>
      <c r="E8" s="46" t="s">
        <v>85</v>
      </c>
    </row>
    <row r="9" spans="1:5" s="3" customFormat="1" ht="14.25" customHeight="1" x14ac:dyDescent="0.2">
      <c r="A9" s="49" t="s">
        <v>106</v>
      </c>
      <c r="B9" s="50">
        <v>41105101</v>
      </c>
      <c r="C9" s="51" t="s">
        <v>37</v>
      </c>
      <c r="D9" s="52" t="s">
        <v>43</v>
      </c>
      <c r="E9" s="51" t="s">
        <v>85</v>
      </c>
    </row>
    <row r="10" spans="1:5" s="3" customFormat="1" ht="14.25" customHeight="1" x14ac:dyDescent="0.2">
      <c r="A10" s="48" t="s">
        <v>175</v>
      </c>
      <c r="B10" s="45">
        <v>41105104</v>
      </c>
      <c r="C10" s="46" t="s">
        <v>177</v>
      </c>
      <c r="D10" s="47" t="s">
        <v>43</v>
      </c>
      <c r="E10" s="46" t="s">
        <v>85</v>
      </c>
    </row>
    <row r="11" spans="1:5" s="3" customFormat="1" ht="14.25" customHeight="1" x14ac:dyDescent="0.2">
      <c r="A11" s="48" t="s">
        <v>115</v>
      </c>
      <c r="B11" s="45">
        <v>41105302</v>
      </c>
      <c r="C11" s="46" t="s">
        <v>68</v>
      </c>
      <c r="D11" s="47" t="s">
        <v>43</v>
      </c>
      <c r="E11" s="47" t="s">
        <v>45</v>
      </c>
    </row>
    <row r="12" spans="1:5" s="3" customFormat="1" ht="14.25" customHeight="1" x14ac:dyDescent="0.2">
      <c r="A12" s="48" t="s">
        <v>116</v>
      </c>
      <c r="B12" s="45">
        <v>41105305</v>
      </c>
      <c r="C12" s="46" t="s">
        <v>70</v>
      </c>
      <c r="D12" s="47" t="s">
        <v>43</v>
      </c>
      <c r="E12" s="47" t="s">
        <v>45</v>
      </c>
    </row>
    <row r="13" spans="1:5" s="3" customFormat="1" ht="14.25" customHeight="1" x14ac:dyDescent="0.2">
      <c r="A13" s="53" t="s">
        <v>117</v>
      </c>
      <c r="B13" s="54">
        <v>41105301</v>
      </c>
      <c r="C13" s="55" t="s">
        <v>69</v>
      </c>
      <c r="D13" s="55" t="s">
        <v>43</v>
      </c>
      <c r="E13" s="55" t="s">
        <v>45</v>
      </c>
    </row>
    <row r="14" spans="1:5" s="3" customFormat="1" ht="14.25" customHeight="1" x14ac:dyDescent="0.2">
      <c r="A14" s="48" t="s">
        <v>118</v>
      </c>
      <c r="B14" s="45">
        <v>41105304</v>
      </c>
      <c r="C14" s="46" t="s">
        <v>38</v>
      </c>
      <c r="D14" s="47" t="s">
        <v>43</v>
      </c>
      <c r="E14" s="47" t="s">
        <v>45</v>
      </c>
    </row>
    <row r="15" spans="1:5" s="3" customFormat="1" ht="14.25" customHeight="1" x14ac:dyDescent="0.2">
      <c r="A15" s="44" t="s">
        <v>94</v>
      </c>
      <c r="B15" s="45">
        <v>41104103</v>
      </c>
      <c r="C15" s="46" t="s">
        <v>71</v>
      </c>
      <c r="D15" s="47" t="s">
        <v>43</v>
      </c>
      <c r="E15" s="47" t="s">
        <v>83</v>
      </c>
    </row>
    <row r="16" spans="1:5" s="3" customFormat="1" ht="14.25" customHeight="1" x14ac:dyDescent="0.2">
      <c r="A16" s="48" t="s">
        <v>93</v>
      </c>
      <c r="B16" s="45">
        <v>41104102</v>
      </c>
      <c r="C16" s="46" t="s">
        <v>10</v>
      </c>
      <c r="D16" s="47" t="s">
        <v>43</v>
      </c>
      <c r="E16" s="47" t="s">
        <v>83</v>
      </c>
    </row>
    <row r="17" spans="1:5" s="3" customFormat="1" ht="14.25" customHeight="1" x14ac:dyDescent="0.2">
      <c r="A17" s="44" t="s">
        <v>95</v>
      </c>
      <c r="B17" s="45">
        <v>41104207</v>
      </c>
      <c r="C17" s="46" t="s">
        <v>33</v>
      </c>
      <c r="D17" s="47" t="s">
        <v>43</v>
      </c>
      <c r="E17" s="47" t="s">
        <v>84</v>
      </c>
    </row>
    <row r="18" spans="1:5" s="3" customFormat="1" ht="14.25" customHeight="1" x14ac:dyDescent="0.2">
      <c r="A18" s="44" t="s">
        <v>99</v>
      </c>
      <c r="B18" s="45">
        <v>41104202</v>
      </c>
      <c r="C18" s="46" t="s">
        <v>32</v>
      </c>
      <c r="D18" s="47" t="s">
        <v>43</v>
      </c>
      <c r="E18" s="47" t="s">
        <v>84</v>
      </c>
    </row>
    <row r="19" spans="1:5" s="3" customFormat="1" ht="14.25" customHeight="1" x14ac:dyDescent="0.2">
      <c r="A19" s="48" t="s">
        <v>96</v>
      </c>
      <c r="B19" s="45">
        <v>41104206</v>
      </c>
      <c r="C19" s="46" t="s">
        <v>72</v>
      </c>
      <c r="D19" s="47" t="s">
        <v>43</v>
      </c>
      <c r="E19" s="47" t="s">
        <v>84</v>
      </c>
    </row>
    <row r="20" spans="1:5" s="3" customFormat="1" ht="14.25" customHeight="1" x14ac:dyDescent="0.2">
      <c r="A20" s="48" t="s">
        <v>97</v>
      </c>
      <c r="B20" s="45">
        <v>41104208</v>
      </c>
      <c r="C20" s="46" t="s">
        <v>11</v>
      </c>
      <c r="D20" s="47" t="s">
        <v>43</v>
      </c>
      <c r="E20" s="47" t="s">
        <v>84</v>
      </c>
    </row>
    <row r="21" spans="1:5" s="3" customFormat="1" ht="14.25" customHeight="1" x14ac:dyDescent="0.2">
      <c r="A21" s="48" t="s">
        <v>100</v>
      </c>
      <c r="B21" s="45">
        <v>41104601</v>
      </c>
      <c r="C21" s="46" t="s">
        <v>51</v>
      </c>
      <c r="D21" s="47" t="s">
        <v>43</v>
      </c>
      <c r="E21" s="46" t="s">
        <v>84</v>
      </c>
    </row>
    <row r="22" spans="1:5" s="3" customFormat="1" ht="14.25" customHeight="1" x14ac:dyDescent="0.2">
      <c r="A22" s="44" t="s">
        <v>167</v>
      </c>
      <c r="B22" s="45">
        <v>41104201</v>
      </c>
      <c r="C22" s="46" t="s">
        <v>31</v>
      </c>
      <c r="D22" s="47" t="s">
        <v>43</v>
      </c>
      <c r="E22" s="47" t="s">
        <v>84</v>
      </c>
    </row>
    <row r="23" spans="1:5" s="3" customFormat="1" ht="14.25" customHeight="1" x14ac:dyDescent="0.2">
      <c r="A23" s="44" t="s">
        <v>98</v>
      </c>
      <c r="B23" s="45">
        <v>41104604</v>
      </c>
      <c r="C23" s="46" t="s">
        <v>34</v>
      </c>
      <c r="D23" s="47" t="s">
        <v>43</v>
      </c>
      <c r="E23" s="47" t="s">
        <v>84</v>
      </c>
    </row>
    <row r="24" spans="1:5" s="3" customFormat="1" ht="14.25" customHeight="1" x14ac:dyDescent="0.2">
      <c r="A24" s="44" t="s">
        <v>109</v>
      </c>
      <c r="B24" s="45">
        <v>12107001</v>
      </c>
      <c r="C24" s="46" t="s">
        <v>79</v>
      </c>
      <c r="D24" s="47" t="s">
        <v>92</v>
      </c>
      <c r="E24" s="47" t="s">
        <v>90</v>
      </c>
    </row>
    <row r="25" spans="1:5" s="3" customFormat="1" ht="14.25" customHeight="1" x14ac:dyDescent="0.2">
      <c r="A25" s="44" t="s">
        <v>110</v>
      </c>
      <c r="B25" s="45">
        <v>12104001</v>
      </c>
      <c r="C25" s="46" t="s">
        <v>49</v>
      </c>
      <c r="D25" s="47" t="s">
        <v>92</v>
      </c>
      <c r="E25" s="47" t="s">
        <v>90</v>
      </c>
    </row>
    <row r="26" spans="1:5" s="3" customFormat="1" ht="14.25" customHeight="1" x14ac:dyDescent="0.2">
      <c r="A26" s="44" t="s">
        <v>111</v>
      </c>
      <c r="B26" s="45">
        <v>12108001</v>
      </c>
      <c r="C26" s="46" t="s">
        <v>50</v>
      </c>
      <c r="D26" s="47" t="s">
        <v>92</v>
      </c>
      <c r="E26" s="47" t="s">
        <v>90</v>
      </c>
    </row>
    <row r="27" spans="1:5" s="3" customFormat="1" ht="14.25" customHeight="1" x14ac:dyDescent="0.2">
      <c r="A27" s="48" t="s">
        <v>107</v>
      </c>
      <c r="B27" s="45">
        <v>41104408</v>
      </c>
      <c r="C27" s="46" t="s">
        <v>76</v>
      </c>
      <c r="D27" s="47" t="s">
        <v>43</v>
      </c>
      <c r="E27" s="47" t="s">
        <v>86</v>
      </c>
    </row>
    <row r="28" spans="1:5" s="3" customFormat="1" ht="14.25" customHeight="1" x14ac:dyDescent="0.2">
      <c r="A28" s="44" t="s">
        <v>113</v>
      </c>
      <c r="B28" s="45">
        <v>41105203</v>
      </c>
      <c r="C28" s="46" t="s">
        <v>66</v>
      </c>
      <c r="D28" s="47" t="s">
        <v>43</v>
      </c>
      <c r="E28" s="47" t="s">
        <v>82</v>
      </c>
    </row>
    <row r="29" spans="1:5" s="3" customFormat="1" ht="14.25" customHeight="1" x14ac:dyDescent="0.2">
      <c r="A29" s="44" t="s">
        <v>114</v>
      </c>
      <c r="B29" s="45">
        <v>41105201</v>
      </c>
      <c r="C29" s="46" t="s">
        <v>67</v>
      </c>
      <c r="D29" s="47" t="s">
        <v>43</v>
      </c>
      <c r="E29" s="47" t="s">
        <v>82</v>
      </c>
    </row>
    <row r="30" spans="1:5" s="3" customFormat="1" ht="14.25" customHeight="1" x14ac:dyDescent="0.2">
      <c r="A30" s="48" t="s">
        <v>165</v>
      </c>
      <c r="B30" s="45">
        <v>41109502</v>
      </c>
      <c r="C30" s="46" t="s">
        <v>166</v>
      </c>
      <c r="D30" s="47" t="s">
        <v>43</v>
      </c>
      <c r="E30" s="47" t="s">
        <v>61</v>
      </c>
    </row>
    <row r="31" spans="1:5" s="3" customFormat="1" ht="14.25" customHeight="1" x14ac:dyDescent="0.2">
      <c r="A31" s="48" t="s">
        <v>108</v>
      </c>
      <c r="B31" s="45">
        <v>41104405</v>
      </c>
      <c r="C31" s="46" t="s">
        <v>14</v>
      </c>
      <c r="D31" s="47" t="s">
        <v>43</v>
      </c>
      <c r="E31" s="47" t="s">
        <v>81</v>
      </c>
    </row>
    <row r="32" spans="1:5" s="3" customFormat="1" ht="14.25" customHeight="1" x14ac:dyDescent="0.2">
      <c r="A32" s="48" t="s">
        <v>101</v>
      </c>
      <c r="B32" s="45">
        <v>41107201</v>
      </c>
      <c r="C32" s="46" t="s">
        <v>39</v>
      </c>
      <c r="D32" s="47" t="s">
        <v>43</v>
      </c>
      <c r="E32" s="47" t="s">
        <v>44</v>
      </c>
    </row>
    <row r="33" spans="1:5" s="3" customFormat="1" ht="14.25" customHeight="1" x14ac:dyDescent="0.2">
      <c r="A33" s="48" t="s">
        <v>178</v>
      </c>
      <c r="B33" s="45">
        <v>41104101</v>
      </c>
      <c r="C33" s="46" t="s">
        <v>9</v>
      </c>
      <c r="D33" s="47" t="s">
        <v>43</v>
      </c>
      <c r="E33" s="47" t="s">
        <v>84</v>
      </c>
    </row>
    <row r="34" spans="1:5" s="3" customFormat="1" ht="14.25" customHeight="1" x14ac:dyDescent="0.2">
      <c r="A34" s="48" t="s">
        <v>169</v>
      </c>
      <c r="B34" s="45">
        <v>42107107</v>
      </c>
      <c r="C34" s="46" t="s">
        <v>170</v>
      </c>
      <c r="D34" s="47" t="s">
        <v>43</v>
      </c>
      <c r="E34" s="47" t="s">
        <v>44</v>
      </c>
    </row>
    <row r="35" spans="1:5" s="3" customFormat="1" ht="14.25" customHeight="1" x14ac:dyDescent="0.2">
      <c r="A35" s="48" t="s">
        <v>171</v>
      </c>
      <c r="B35" s="45">
        <v>41105502</v>
      </c>
      <c r="C35" s="46" t="s">
        <v>75</v>
      </c>
      <c r="D35" s="47" t="s">
        <v>43</v>
      </c>
      <c r="E35" s="47" t="s">
        <v>85</v>
      </c>
    </row>
    <row r="36" spans="1:5" s="3" customFormat="1" ht="14.25" customHeight="1" x14ac:dyDescent="0.2">
      <c r="A36" s="48" t="s">
        <v>112</v>
      </c>
      <c r="B36" s="45">
        <v>41104301</v>
      </c>
      <c r="C36" s="46" t="s">
        <v>12</v>
      </c>
      <c r="D36" s="47" t="s">
        <v>43</v>
      </c>
      <c r="E36" s="47" t="s">
        <v>89</v>
      </c>
    </row>
    <row r="37" spans="1:5" s="3" customFormat="1" ht="14.25" customHeight="1" x14ac:dyDescent="0.2">
      <c r="A37" s="48" t="s">
        <v>168</v>
      </c>
      <c r="B37" s="45">
        <v>41104701</v>
      </c>
      <c r="C37" s="46" t="s">
        <v>63</v>
      </c>
      <c r="D37" s="47" t="s">
        <v>43</v>
      </c>
      <c r="E37" s="47" t="s">
        <v>35</v>
      </c>
    </row>
    <row r="38" spans="1:5" s="3" customFormat="1" ht="14.25" customHeight="1" x14ac:dyDescent="0.2">
      <c r="A38" s="48" t="s">
        <v>172</v>
      </c>
      <c r="B38" s="45">
        <v>41105803</v>
      </c>
      <c r="C38" s="46" t="s">
        <v>77</v>
      </c>
      <c r="D38" s="47" t="s">
        <v>43</v>
      </c>
      <c r="E38" s="46" t="s">
        <v>87</v>
      </c>
    </row>
    <row r="39" spans="1:5" s="3" customFormat="1" ht="14.25" customHeight="1" x14ac:dyDescent="0.2">
      <c r="A39" s="48" t="s">
        <v>119</v>
      </c>
      <c r="B39" s="45">
        <v>41104605</v>
      </c>
      <c r="C39" s="46" t="s">
        <v>73</v>
      </c>
      <c r="D39" s="47" t="s">
        <v>43</v>
      </c>
      <c r="E39" s="46" t="s">
        <v>84</v>
      </c>
    </row>
    <row r="40" spans="1:5" s="3" customFormat="1" ht="14.25" customHeight="1" x14ac:dyDescent="0.2">
      <c r="A40" s="48" t="s">
        <v>173</v>
      </c>
      <c r="B40" s="45">
        <v>41104302</v>
      </c>
      <c r="C40" s="46" t="s">
        <v>13</v>
      </c>
      <c r="D40" s="47" t="s">
        <v>43</v>
      </c>
      <c r="E40" s="47" t="s">
        <v>89</v>
      </c>
    </row>
    <row r="41" spans="1:5" s="3" customFormat="1" ht="14.25" customHeight="1" x14ac:dyDescent="0.2">
      <c r="A41" s="48" t="s">
        <v>102</v>
      </c>
      <c r="B41" s="45">
        <v>41104803</v>
      </c>
      <c r="C41" s="46" t="s">
        <v>36</v>
      </c>
      <c r="D41" s="47" t="s">
        <v>43</v>
      </c>
      <c r="E41" s="47" t="s">
        <v>47</v>
      </c>
    </row>
    <row r="42" spans="1:5" ht="14.25" customHeight="1" x14ac:dyDescent="0.2">
      <c r="A42" s="48" t="s">
        <v>103</v>
      </c>
      <c r="B42" s="45">
        <v>41104801</v>
      </c>
      <c r="C42" s="46" t="s">
        <v>15</v>
      </c>
      <c r="D42" s="47" t="s">
        <v>43</v>
      </c>
      <c r="E42" s="47" t="s">
        <v>47</v>
      </c>
    </row>
    <row r="43" spans="1:5" ht="14.25" customHeight="1" x14ac:dyDescent="0.2">
      <c r="A43" s="48" t="s">
        <v>104</v>
      </c>
      <c r="B43" s="45">
        <v>41104802</v>
      </c>
      <c r="C43" s="46" t="s">
        <v>48</v>
      </c>
      <c r="D43" s="47" t="s">
        <v>43</v>
      </c>
      <c r="E43" s="47" t="s">
        <v>47</v>
      </c>
    </row>
    <row r="44" spans="1:5" ht="14.25" customHeight="1" x14ac:dyDescent="0.2">
      <c r="A44" s="48" t="s">
        <v>179</v>
      </c>
      <c r="B44" s="45">
        <v>12206002</v>
      </c>
      <c r="C44" s="46" t="s">
        <v>17</v>
      </c>
      <c r="D44" s="47" t="s">
        <v>92</v>
      </c>
      <c r="E44" s="47" t="s">
        <v>91</v>
      </c>
    </row>
    <row r="45" spans="1:5" ht="14.25" customHeight="1" x14ac:dyDescent="0.2">
      <c r="A45" s="48" t="s">
        <v>180</v>
      </c>
      <c r="B45" s="45">
        <v>49101906</v>
      </c>
      <c r="C45" s="46" t="s">
        <v>78</v>
      </c>
      <c r="D45" s="47" t="s">
        <v>43</v>
      </c>
      <c r="E45" s="47" t="s">
        <v>88</v>
      </c>
    </row>
    <row r="46" spans="1:5" ht="14.25" hidden="1" customHeight="1" x14ac:dyDescent="0.2"/>
  </sheetData>
  <autoFilter ref="A1:XFC43" xr:uid="{08C5CF7B-E046-4077-B5E2-8C9E466F1C3B}">
    <sortState xmlns:xlrd2="http://schemas.microsoft.com/office/spreadsheetml/2017/richdata2" ref="A2:XFC45">
      <sortCondition ref="A1:A43"/>
    </sortState>
  </autoFilter>
  <pageMargins left="0.70866141732283472" right="0.70866141732283472" top="0" bottom="0" header="0.31496062992125984" footer="0.31496062992125984"/>
  <pageSetup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E903-9057-4ABD-B09B-FF801419BB92}">
  <sheetPr codeName="Hoja1"/>
  <dimension ref="A1:B36"/>
  <sheetViews>
    <sheetView workbookViewId="0">
      <selection activeCell="A37" sqref="A37:XFD1048576"/>
    </sheetView>
  </sheetViews>
  <sheetFormatPr baseColWidth="10" defaultColWidth="0" defaultRowHeight="12.75" zeroHeight="1" x14ac:dyDescent="0.2"/>
  <cols>
    <col min="1" max="1" width="6.7109375" bestFit="1" customWidth="1"/>
    <col min="2" max="2" width="42.28515625" bestFit="1" customWidth="1"/>
    <col min="3" max="16384" width="11.42578125" hidden="1"/>
  </cols>
  <sheetData>
    <row r="1" spans="1:2" x14ac:dyDescent="0.2">
      <c r="A1" s="5" t="s">
        <v>124</v>
      </c>
      <c r="B1" s="5" t="s">
        <v>125</v>
      </c>
    </row>
    <row r="2" spans="1:2" x14ac:dyDescent="0.2">
      <c r="A2" s="7">
        <v>3511</v>
      </c>
      <c r="B2" s="8" t="s">
        <v>126</v>
      </c>
    </row>
    <row r="3" spans="1:2" x14ac:dyDescent="0.2">
      <c r="A3" s="7">
        <v>3512</v>
      </c>
      <c r="B3" s="8" t="s">
        <v>127</v>
      </c>
    </row>
    <row r="4" spans="1:2" x14ac:dyDescent="0.2">
      <c r="A4" s="7">
        <v>3513</v>
      </c>
      <c r="B4" s="8" t="s">
        <v>128</v>
      </c>
    </row>
    <row r="5" spans="1:2" x14ac:dyDescent="0.2">
      <c r="A5" s="7">
        <v>3514</v>
      </c>
      <c r="B5" s="8" t="s">
        <v>129</v>
      </c>
    </row>
    <row r="6" spans="1:2" x14ac:dyDescent="0.2">
      <c r="A6" s="7">
        <v>3515</v>
      </c>
      <c r="B6" s="8" t="s">
        <v>130</v>
      </c>
    </row>
    <row r="7" spans="1:2" x14ac:dyDescent="0.2">
      <c r="A7" s="7">
        <v>3517</v>
      </c>
      <c r="B7" s="8" t="s">
        <v>131</v>
      </c>
    </row>
    <row r="8" spans="1:2" x14ac:dyDescent="0.2">
      <c r="A8" s="7">
        <v>3518</v>
      </c>
      <c r="B8" s="8" t="s">
        <v>132</v>
      </c>
    </row>
    <row r="9" spans="1:2" x14ac:dyDescent="0.2">
      <c r="A9" s="7">
        <v>3519</v>
      </c>
      <c r="B9" s="8" t="s">
        <v>133</v>
      </c>
    </row>
    <row r="10" spans="1:2" x14ac:dyDescent="0.2">
      <c r="A10" s="7">
        <v>3521</v>
      </c>
      <c r="B10" s="8" t="s">
        <v>134</v>
      </c>
    </row>
    <row r="11" spans="1:2" x14ac:dyDescent="0.2">
      <c r="A11" s="7">
        <v>3522</v>
      </c>
      <c r="B11" s="8" t="s">
        <v>135</v>
      </c>
    </row>
    <row r="12" spans="1:2" x14ac:dyDescent="0.2">
      <c r="A12" s="7">
        <v>3523</v>
      </c>
      <c r="B12" s="8" t="s">
        <v>136</v>
      </c>
    </row>
    <row r="13" spans="1:2" x14ac:dyDescent="0.2">
      <c r="A13" s="7">
        <v>3524</v>
      </c>
      <c r="B13" s="8" t="s">
        <v>137</v>
      </c>
    </row>
    <row r="14" spans="1:2" x14ac:dyDescent="0.2">
      <c r="A14" s="7">
        <v>3525</v>
      </c>
      <c r="B14" s="8" t="s">
        <v>138</v>
      </c>
    </row>
    <row r="15" spans="1:2" x14ac:dyDescent="0.2">
      <c r="A15" s="7">
        <v>3526</v>
      </c>
      <c r="B15" s="8" t="s">
        <v>139</v>
      </c>
    </row>
    <row r="16" spans="1:2" x14ac:dyDescent="0.2">
      <c r="A16" s="7">
        <v>3527</v>
      </c>
      <c r="B16" s="8" t="s">
        <v>140</v>
      </c>
    </row>
    <row r="17" spans="1:2" x14ac:dyDescent="0.2">
      <c r="A17" s="7">
        <v>3528</v>
      </c>
      <c r="B17" s="8" t="s">
        <v>141</v>
      </c>
    </row>
    <row r="18" spans="1:2" x14ac:dyDescent="0.2">
      <c r="A18" s="7">
        <v>3529</v>
      </c>
      <c r="B18" s="8" t="s">
        <v>142</v>
      </c>
    </row>
    <row r="19" spans="1:2" x14ac:dyDescent="0.2">
      <c r="A19" s="7">
        <v>3531</v>
      </c>
      <c r="B19" s="8" t="s">
        <v>143</v>
      </c>
    </row>
    <row r="20" spans="1:2" x14ac:dyDescent="0.2">
      <c r="A20" s="7">
        <v>3532</v>
      </c>
      <c r="B20" s="8" t="s">
        <v>144</v>
      </c>
    </row>
    <row r="21" spans="1:2" x14ac:dyDescent="0.2">
      <c r="A21" s="7">
        <v>3533</v>
      </c>
      <c r="B21" s="8" t="s">
        <v>145</v>
      </c>
    </row>
    <row r="22" spans="1:2" x14ac:dyDescent="0.2">
      <c r="A22" s="7">
        <v>3537</v>
      </c>
      <c r="B22" s="8" t="s">
        <v>146</v>
      </c>
    </row>
    <row r="23" spans="1:2" x14ac:dyDescent="0.2">
      <c r="A23" s="7">
        <v>3538</v>
      </c>
      <c r="B23" s="8" t="s">
        <v>147</v>
      </c>
    </row>
    <row r="24" spans="1:2" x14ac:dyDescent="0.2">
      <c r="A24" s="7">
        <v>3539</v>
      </c>
      <c r="B24" s="8" t="s">
        <v>148</v>
      </c>
    </row>
    <row r="25" spans="1:2" x14ac:dyDescent="0.2">
      <c r="A25" s="7">
        <v>3541</v>
      </c>
      <c r="B25" s="8" t="s">
        <v>150</v>
      </c>
    </row>
    <row r="26" spans="1:2" x14ac:dyDescent="0.2">
      <c r="A26" s="7">
        <v>3542</v>
      </c>
      <c r="B26" s="8" t="s">
        <v>151</v>
      </c>
    </row>
    <row r="27" spans="1:2" x14ac:dyDescent="0.2">
      <c r="A27" s="7">
        <v>3543</v>
      </c>
      <c r="B27" s="8" t="s">
        <v>149</v>
      </c>
    </row>
    <row r="28" spans="1:2" x14ac:dyDescent="0.2">
      <c r="A28" s="7">
        <v>3544</v>
      </c>
      <c r="B28" s="8" t="s">
        <v>152</v>
      </c>
    </row>
    <row r="29" spans="1:2" x14ac:dyDescent="0.2">
      <c r="A29" s="7">
        <v>3545</v>
      </c>
      <c r="B29" s="8" t="s">
        <v>153</v>
      </c>
    </row>
    <row r="30" spans="1:2" x14ac:dyDescent="0.2">
      <c r="A30" s="7">
        <v>3546</v>
      </c>
      <c r="B30" s="8" t="s">
        <v>154</v>
      </c>
    </row>
    <row r="31" spans="1:2" x14ac:dyDescent="0.2">
      <c r="A31" s="7">
        <v>3547</v>
      </c>
      <c r="B31" s="8" t="s">
        <v>155</v>
      </c>
    </row>
    <row r="32" spans="1:2" x14ac:dyDescent="0.2">
      <c r="A32" s="7">
        <v>3548</v>
      </c>
      <c r="B32" s="8" t="s">
        <v>156</v>
      </c>
    </row>
    <row r="33" spans="1:2" x14ac:dyDescent="0.2">
      <c r="A33" s="7">
        <v>3549</v>
      </c>
      <c r="B33" s="8" t="s">
        <v>157</v>
      </c>
    </row>
    <row r="34" spans="1:2" x14ac:dyDescent="0.2">
      <c r="A34" s="7">
        <v>7111</v>
      </c>
      <c r="B34" s="8" t="s">
        <v>158</v>
      </c>
    </row>
    <row r="35" spans="1:2" x14ac:dyDescent="0.2">
      <c r="A35" s="7">
        <v>7112</v>
      </c>
      <c r="B35" s="8" t="s">
        <v>159</v>
      </c>
    </row>
    <row r="36" spans="1:2" x14ac:dyDescent="0.2">
      <c r="A36" s="7">
        <v>7113</v>
      </c>
      <c r="B36" s="8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Reembolso de Gastos</vt:lpstr>
      <vt:lpstr>Codificación</vt:lpstr>
      <vt:lpstr>Unidades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Andres Gomez</cp:lastModifiedBy>
  <cp:lastPrinted>2021-01-11T19:50:31Z</cp:lastPrinted>
  <dcterms:created xsi:type="dcterms:W3CDTF">2007-11-07T20:43:02Z</dcterms:created>
  <dcterms:modified xsi:type="dcterms:W3CDTF">2021-01-12T13:55:03Z</dcterms:modified>
</cp:coreProperties>
</file>