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SEG08. Seguimiento y Control de Gestion_2\Definiciones y mejoras procesos contables\Formularios\"/>
    </mc:Choice>
  </mc:AlternateContent>
  <xr:revisionPtr revIDLastSave="0" documentId="13_ncr:1_{E0671AA0-5267-482E-9E88-5D2340D9A773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Solicitud" sheetId="13" r:id="rId1"/>
    <sheet name="Rendición" sheetId="12" r:id="rId2"/>
    <sheet name="Codificación" sheetId="11" r:id="rId3"/>
    <sheet name="Unidades" sheetId="14" r:id="rId4"/>
    <sheet name="Actividad" sheetId="15" r:id="rId5"/>
  </sheets>
  <definedNames>
    <definedName name="_xlnm._FilterDatabase" localSheetId="2" hidden="1">Codificación!$A$1:$C$30</definedName>
    <definedName name="_xlnm._FilterDatabase" localSheetId="1" hidden="1">Rendición!$B$17:$I$60</definedName>
    <definedName name="_xlnm.Print_Area" localSheetId="1">Rendición!$B$1:$M$71</definedName>
    <definedName name="_xlnm.Print_Area" localSheetId="0">Solicitud!$B$1:$M$30</definedName>
  </definedNames>
  <calcPr calcId="191029"/>
  <pivotCaches>
    <pivotCache cacheId="1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2" l="1"/>
  <c r="P48" i="12" l="1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B22" i="13"/>
  <c r="I16" i="13"/>
  <c r="I17" i="13" l="1"/>
  <c r="Q15" i="12"/>
  <c r="Q14" i="12"/>
  <c r="F10" i="12"/>
  <c r="L14" i="12" l="1"/>
  <c r="P14" i="12" s="1"/>
  <c r="L48" i="12" l="1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P30" i="12" s="1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D7" i="12" l="1"/>
  <c r="L5" i="12"/>
  <c r="B64" i="12"/>
  <c r="Q48" i="12" l="1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I19" i="13" l="1"/>
  <c r="H10" i="13"/>
  <c r="I18" i="13"/>
  <c r="M49" i="12"/>
  <c r="G10" i="12"/>
  <c r="M9" i="12"/>
  <c r="J9" i="12"/>
  <c r="M51" i="12" s="1"/>
  <c r="B15" i="12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M53" i="12" l="1"/>
  <c r="L53" i="12"/>
</calcChain>
</file>

<file path=xl/sharedStrings.xml><?xml version="1.0" encoding="utf-8"?>
<sst xmlns="http://schemas.openxmlformats.org/spreadsheetml/2006/main" count="212" uniqueCount="180">
  <si>
    <t>Caja</t>
  </si>
  <si>
    <t>dd/mm/aa</t>
  </si>
  <si>
    <t>Fecha</t>
  </si>
  <si>
    <t>Concepto</t>
  </si>
  <si>
    <t>Monto</t>
  </si>
  <si>
    <t>Anexo:</t>
  </si>
  <si>
    <t>Firma</t>
  </si>
  <si>
    <t>Cuenta</t>
  </si>
  <si>
    <t>Publicaciones</t>
  </si>
  <si>
    <t>Suscripciones</t>
  </si>
  <si>
    <t>Item</t>
  </si>
  <si>
    <t xml:space="preserve">Monto </t>
  </si>
  <si>
    <t>Clase de Gasto</t>
  </si>
  <si>
    <t>Flexfield</t>
  </si>
  <si>
    <t>Total general</t>
  </si>
  <si>
    <t>Total</t>
  </si>
  <si>
    <t>Código Flexfield</t>
  </si>
  <si>
    <t>Detalle de Documentos</t>
  </si>
  <si>
    <t>Arriendo Salas</t>
  </si>
  <si>
    <t>Nombre Cuenta</t>
  </si>
  <si>
    <t>Arriendo Maquinas y Equipos</t>
  </si>
  <si>
    <t>Monto:</t>
  </si>
  <si>
    <t>Moneda:</t>
  </si>
  <si>
    <t>Fondo Asignado</t>
  </si>
  <si>
    <t>Espacio para firmas</t>
  </si>
  <si>
    <t>Cta Flexfield:</t>
  </si>
  <si>
    <t>APROBACIONES</t>
  </si>
  <si>
    <r>
      <t xml:space="preserve">SOLICITUD DE FONDOS A RENDIR
</t>
    </r>
    <r>
      <rPr>
        <b/>
        <sz val="11"/>
        <rFont val="Arial"/>
        <family val="2"/>
      </rPr>
      <t>(FONDOS A RENDIR NO RENOVABLES)</t>
    </r>
  </si>
  <si>
    <t>Fecha:</t>
  </si>
  <si>
    <t>Espacio para uso de la  Dirección Económica y de Gestión</t>
  </si>
  <si>
    <t>e-Mail:</t>
  </si>
  <si>
    <t>Unidad</t>
  </si>
  <si>
    <t>Nom_Unidad</t>
  </si>
  <si>
    <t>Dec Fac de Ingenieria</t>
  </si>
  <si>
    <t>Subdirección Económica y de Gestión</t>
  </si>
  <si>
    <t>PRESUPUESTO CENTRALIZADO DIRECCIONES</t>
  </si>
  <si>
    <t>FONDOS PROFESORES</t>
  </si>
  <si>
    <t>Instituto de Ingeniería Biológica y Médica</t>
  </si>
  <si>
    <t>Fondos Extensión Ing.</t>
  </si>
  <si>
    <t>Programas Interdisciplinarios</t>
  </si>
  <si>
    <t>Fondos Concursables Profesores</t>
  </si>
  <si>
    <t>Escuela de Ingenieria</t>
  </si>
  <si>
    <t>Depto Ingenieria y Construccion</t>
  </si>
  <si>
    <t>Depto Ingenieria Estructural</t>
  </si>
  <si>
    <t>Depto Ingenieria Electrica</t>
  </si>
  <si>
    <t>Depto Ingenieria Hidraulica</t>
  </si>
  <si>
    <t>Depto Ingenieria Mecanica</t>
  </si>
  <si>
    <t>Depto Ingenieria Quimica</t>
  </si>
  <si>
    <t>Depto Ingenier de Sistemas</t>
  </si>
  <si>
    <t>Depto Ingenier de Transportes</t>
  </si>
  <si>
    <t>Depto Ingenier en Computacion</t>
  </si>
  <si>
    <t>Direccion Escuela</t>
  </si>
  <si>
    <t>Dir Desarr y Finan</t>
  </si>
  <si>
    <t>Centrales</t>
  </si>
  <si>
    <t>Centro de Mineria</t>
  </si>
  <si>
    <t>Proyectos de Investigacion Fondef</t>
  </si>
  <si>
    <t>Proyectos CORFO</t>
  </si>
  <si>
    <t>Proyectos Nacionales</t>
  </si>
  <si>
    <t>Proyectos ANILLOS</t>
  </si>
  <si>
    <t>Proyectos FONDAP</t>
  </si>
  <si>
    <t>Proyectos ILO</t>
  </si>
  <si>
    <t>Proyectos INTER</t>
  </si>
  <si>
    <t>PROYECTOS FONDEQUIP FONDECYT</t>
  </si>
  <si>
    <t>DIRECCION DE EXTENSION</t>
  </si>
  <si>
    <t>Otros Proyectos Escuela de Ingenieria</t>
  </si>
  <si>
    <t>INSTITUTO DE INGENIERIA BIOLOGICA Y MEDICA</t>
  </si>
  <si>
    <t>Proyectos Instituto de Ingenieria Biologica y Medica</t>
  </si>
  <si>
    <t>Instituto Ingeniería Matemática y Computacional</t>
  </si>
  <si>
    <r>
      <t xml:space="preserve">RENDICIÓN DE FONDOS
</t>
    </r>
    <r>
      <rPr>
        <b/>
        <sz val="11"/>
        <rFont val="Arial"/>
        <family val="2"/>
      </rPr>
      <t>(FONDOS A RENDIR NO RENOVABLES)</t>
    </r>
  </si>
  <si>
    <t>Monto a solicitar:</t>
  </si>
  <si>
    <t>RUT:</t>
  </si>
  <si>
    <r>
      <rPr>
        <b/>
        <u/>
        <sz val="10"/>
        <rFont val="Arial"/>
        <family val="2"/>
      </rPr>
      <t>Nota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Para reintegro de saldos  y/o devoluciones, por favor efectuar depósito o transferencia de fondos a la cuenta corriente 
No. 00-2546901-1 Banco Santander a favor de la Pontificia Universidad Católica de Chile y adjuntar comprobante junto con los respaldos de los gastos declarados.</t>
    </r>
  </si>
  <si>
    <t>Activ.</t>
  </si>
  <si>
    <t>Pregrado Imputable</t>
  </si>
  <si>
    <t>Magister Profesional</t>
  </si>
  <si>
    <t>Magister de Investigación</t>
  </si>
  <si>
    <t>Doctorado</t>
  </si>
  <si>
    <t>Investigacion Básica</t>
  </si>
  <si>
    <t>Investigación Aplicada</t>
  </si>
  <si>
    <t>Investigación por Encargo</t>
  </si>
  <si>
    <t>Investigación Internacional</t>
  </si>
  <si>
    <t>Asesorias y Servicios</t>
  </si>
  <si>
    <t>Educación continua</t>
  </si>
  <si>
    <t>Extensión</t>
  </si>
  <si>
    <t>Filantropía</t>
  </si>
  <si>
    <t>Administración Facultades</t>
  </si>
  <si>
    <t>Actividad:</t>
  </si>
  <si>
    <t>Propósito del fondo / Justificación:</t>
  </si>
  <si>
    <t>Proyecto / Centro de Costo:</t>
  </si>
  <si>
    <t>Monto por justificar:</t>
  </si>
  <si>
    <t>No. Doc.</t>
  </si>
  <si>
    <t>Total Rendido</t>
  </si>
  <si>
    <t>Tipo de Gasto</t>
  </si>
  <si>
    <t>Propósito del fondo / Justificación de solicitud:</t>
  </si>
  <si>
    <t>Nombre Completo</t>
  </si>
  <si>
    <t>Beneficiario del Fondo por Rendir:</t>
  </si>
  <si>
    <t>Solicitante:</t>
  </si>
  <si>
    <t>(nombre y apellido de quien elabora este formulario)</t>
  </si>
  <si>
    <t>(nombre y apellido de quien llena este formulario)</t>
  </si>
  <si>
    <t>BENEFICIARIO DEL FONDO POR RENDIR</t>
  </si>
  <si>
    <t>Beneficiario del 
Fondo por Rendir:</t>
  </si>
  <si>
    <t>JEFE O RESPONSABLE FINANCIERO</t>
  </si>
  <si>
    <t>**Asociación fondo por Rendir**</t>
  </si>
  <si>
    <t>11105001</t>
  </si>
  <si>
    <t>Asociación fondo por Rendir</t>
  </si>
  <si>
    <t>**Devolución de anticipos no utilizados**</t>
  </si>
  <si>
    <t>11209001</t>
  </si>
  <si>
    <t>Devolución de anticipos no utilizados</t>
  </si>
  <si>
    <t>Alimentos</t>
  </si>
  <si>
    <t>41104207</t>
  </si>
  <si>
    <t>41105102</t>
  </si>
  <si>
    <t>41105101</t>
  </si>
  <si>
    <t>Arriendos Vehiculos</t>
  </si>
  <si>
    <t>41105104</t>
  </si>
  <si>
    <t>12203001</t>
  </si>
  <si>
    <t>41104406</t>
  </si>
  <si>
    <t xml:space="preserve">Compra y/o servicios menores de artículos de computación </t>
  </si>
  <si>
    <t>41104603</t>
  </si>
  <si>
    <t>Fotocopias</t>
  </si>
  <si>
    <t>41104203</t>
  </si>
  <si>
    <t>Franqueo y despacho</t>
  </si>
  <si>
    <t>41104405</t>
  </si>
  <si>
    <t xml:space="preserve">Franqueo y despacho </t>
  </si>
  <si>
    <t>Gas</t>
  </si>
  <si>
    <t>41104404</t>
  </si>
  <si>
    <t>41109301</t>
  </si>
  <si>
    <t xml:space="preserve">Gastos movilización (taxis, uber, metro) </t>
  </si>
  <si>
    <t>41104407</t>
  </si>
  <si>
    <t>Gastos varios de oficina</t>
  </si>
  <si>
    <t>41104208</t>
  </si>
  <si>
    <t>41104902</t>
  </si>
  <si>
    <t xml:space="preserve">Insumos de Laboratorio </t>
  </si>
  <si>
    <t>Libros Mat. Apoyo Alumnos</t>
  </si>
  <si>
    <t>41104209</t>
  </si>
  <si>
    <t>Materiales de aseo</t>
  </si>
  <si>
    <t>41104202</t>
  </si>
  <si>
    <t>Materiales de oficina</t>
  </si>
  <si>
    <t>41104201</t>
  </si>
  <si>
    <t>41104903</t>
  </si>
  <si>
    <t>Otros gastos de viaje</t>
  </si>
  <si>
    <t>41104803</t>
  </si>
  <si>
    <t>Otros gastos rendición de fondos</t>
  </si>
  <si>
    <t>42107107</t>
  </si>
  <si>
    <t>41104801</t>
  </si>
  <si>
    <t>Pruebas Online Alumnos</t>
  </si>
  <si>
    <t>41104304</t>
  </si>
  <si>
    <t>41104301</t>
  </si>
  <si>
    <t>41104102</t>
  </si>
  <si>
    <t>41104701</t>
  </si>
  <si>
    <t>41104302</t>
  </si>
  <si>
    <t>Arriendo máquinas y equipos</t>
  </si>
  <si>
    <t>Arriendo salas</t>
  </si>
  <si>
    <t>Arriendo vehículo</t>
  </si>
  <si>
    <t>Artículos computacionales</t>
  </si>
  <si>
    <t>Bienes activo fijo en tránsito</t>
  </si>
  <si>
    <t>Bienestar del personal</t>
  </si>
  <si>
    <t>Bienestar del Personal</t>
  </si>
  <si>
    <t>Combustible, bencina</t>
  </si>
  <si>
    <t>Combustibles</t>
  </si>
  <si>
    <t>Gastos Varios de Oficina</t>
  </si>
  <si>
    <t>Hotel</t>
  </si>
  <si>
    <t>41104802</t>
  </si>
  <si>
    <t>Viáticos</t>
  </si>
  <si>
    <t>Insumos de laboratorio</t>
  </si>
  <si>
    <t>Libro material apoyo alumnos</t>
  </si>
  <si>
    <t>Materiales Aseo</t>
  </si>
  <si>
    <t>Materiales Oficina</t>
  </si>
  <si>
    <t>Materiales e insumos de investigación</t>
  </si>
  <si>
    <t>Materiales e Insumos Investigación</t>
  </si>
  <si>
    <t>Movilización</t>
  </si>
  <si>
    <t>Otros Gastos de Viaje</t>
  </si>
  <si>
    <t>Otros Gastos</t>
  </si>
  <si>
    <t>Pasajes</t>
  </si>
  <si>
    <t>Prueba online alumnos</t>
  </si>
  <si>
    <t>Publicidad y marketing</t>
  </si>
  <si>
    <t>Publicidad</t>
  </si>
  <si>
    <t>Servicios de alimentación</t>
  </si>
  <si>
    <t>Servicios de Alimentación</t>
  </si>
  <si>
    <t>Visa</t>
  </si>
  <si>
    <t>Bienes Act Fijo en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</si>
</sst>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000"/>
    <numFmt numFmtId="168" formatCode="dd/mmm/yyyy"/>
    <numFmt numFmtId="169" formatCode="_-[$€-2]\ * #,##0.00_-;\-[$€-2]\ * #,##0.00_-;_-[$€-2]\ * &quot;-&quot;??_-"/>
    <numFmt numFmtId="170" formatCode="_(* #,##0_);_(* \(#,##0\);_(* &quot;-&quot;_);_(@_)"/>
    <numFmt numFmtId="171" formatCode="#,##0_ ;\-#,##0\ 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Book Antiqua"/>
      <family val="1"/>
    </font>
    <font>
      <b/>
      <i/>
      <sz val="11"/>
      <color theme="3" tint="-0.249977111117893"/>
      <name val="Book Antiqua"/>
      <family val="1"/>
    </font>
    <font>
      <sz val="10"/>
      <color theme="0" tint="-0.34998626667073579"/>
      <name val="Book Antiqua"/>
      <family val="1"/>
    </font>
    <font>
      <sz val="10"/>
      <color theme="3"/>
      <name val="Book Antiqua"/>
      <family val="1"/>
    </font>
    <font>
      <b/>
      <sz val="12"/>
      <color theme="3"/>
      <name val="Book Antiqua"/>
      <family val="1"/>
    </font>
    <font>
      <sz val="11"/>
      <color theme="3"/>
      <name val="Book Antiqua"/>
      <family val="1"/>
    </font>
    <font>
      <sz val="12"/>
      <color theme="3"/>
      <name val="Book Antiqua"/>
      <family val="1"/>
    </font>
    <font>
      <b/>
      <sz val="12"/>
      <color theme="0"/>
      <name val="Book Antiqua"/>
      <family val="1"/>
    </font>
    <font>
      <sz val="10"/>
      <color theme="0"/>
      <name val="Book Antiqua"/>
      <family val="1"/>
    </font>
    <font>
      <sz val="12"/>
      <color theme="0"/>
      <name val="Book Antiqua"/>
      <family val="1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9"/>
      <color rgb="FF1F497D"/>
      <name val="Calibri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sz val="11"/>
      <color theme="3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4" tint="-0.499984740745262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1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u/>
      <sz val="9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medium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0" tint="-0.14996795556505021"/>
      </left>
      <right/>
      <top style="medium">
        <color indexed="64"/>
      </top>
      <bottom style="hair">
        <color theme="0" tint="-0.14996795556505021"/>
      </bottom>
      <diagonal/>
    </border>
    <border>
      <left/>
      <right/>
      <top style="medium">
        <color indexed="64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medium">
        <color indexed="64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169" fontId="2" fillId="0" borderId="0" applyFont="0" applyFill="0" applyBorder="0" applyAlignment="0" applyProtection="0"/>
    <xf numFmtId="41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6" fillId="0" borderId="0"/>
    <xf numFmtId="0" fontId="2" fillId="0" borderId="0"/>
    <xf numFmtId="0" fontId="1" fillId="0" borderId="0"/>
    <xf numFmtId="0" fontId="1" fillId="4" borderId="6" applyNumberFormat="0" applyFont="0" applyAlignment="0" applyProtection="0"/>
    <xf numFmtId="9" fontId="16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88">
    <xf numFmtId="0" fontId="0" fillId="0" borderId="0" xfId="0"/>
    <xf numFmtId="0" fontId="7" fillId="0" borderId="0" xfId="1" applyFont="1" applyProtection="1"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9" fillId="2" borderId="0" xfId="1" applyFont="1" applyFill="1" applyAlignment="1" applyProtection="1">
      <alignment horizontal="left" vertical="center" wrapText="1"/>
      <protection locked="0"/>
    </xf>
    <xf numFmtId="0" fontId="7" fillId="2" borderId="0" xfId="1" applyFont="1" applyFill="1" applyProtection="1">
      <protection locked="0"/>
    </xf>
    <xf numFmtId="0" fontId="8" fillId="2" borderId="0" xfId="1" applyFont="1" applyFill="1" applyAlignment="1" applyProtection="1">
      <alignment horizontal="center" wrapText="1"/>
      <protection locked="0"/>
    </xf>
    <xf numFmtId="168" fontId="10" fillId="2" borderId="0" xfId="1" applyNumberFormat="1" applyFont="1" applyFill="1" applyAlignment="1" applyProtection="1">
      <alignment horizontal="center"/>
      <protection locked="0"/>
    </xf>
    <xf numFmtId="0" fontId="10" fillId="2" borderId="0" xfId="1" applyFont="1" applyFill="1" applyAlignment="1" applyProtection="1">
      <alignment horizontal="center" vertical="center" wrapText="1"/>
      <protection locked="0"/>
    </xf>
    <xf numFmtId="0" fontId="11" fillId="2" borderId="0" xfId="1" applyFont="1" applyFill="1" applyAlignment="1" applyProtection="1">
      <alignment horizontal="center" wrapText="1"/>
      <protection locked="0"/>
    </xf>
    <xf numFmtId="0" fontId="12" fillId="0" borderId="0" xfId="1" applyFont="1" applyProtection="1">
      <protection locked="0"/>
    </xf>
    <xf numFmtId="0" fontId="12" fillId="2" borderId="0" xfId="1" applyFont="1" applyFill="1" applyProtection="1">
      <protection locked="0"/>
    </xf>
    <xf numFmtId="168" fontId="13" fillId="2" borderId="0" xfId="1" applyNumberFormat="1" applyFont="1" applyFill="1" applyAlignment="1" applyProtection="1">
      <alignment horizontal="center"/>
      <protection locked="0"/>
    </xf>
    <xf numFmtId="0" fontId="13" fillId="2" borderId="0" xfId="1" applyFont="1" applyFill="1" applyAlignment="1" applyProtection="1">
      <alignment horizontal="center" vertical="center" wrapText="1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horizontal="left" vertical="center" wrapText="1"/>
      <protection locked="0"/>
    </xf>
    <xf numFmtId="168" fontId="10" fillId="0" borderId="0" xfId="1" applyNumberFormat="1" applyFont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5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center" wrapText="1"/>
      <protection locked="0"/>
    </xf>
    <xf numFmtId="165" fontId="12" fillId="0" borderId="0" xfId="4" applyFont="1" applyProtection="1">
      <protection locked="0"/>
    </xf>
    <xf numFmtId="166" fontId="12" fillId="0" borderId="0" xfId="4" applyNumberFormat="1" applyFont="1" applyProtection="1">
      <protection locked="0"/>
    </xf>
    <xf numFmtId="15" fontId="6" fillId="2" borderId="0" xfId="1" applyNumberFormat="1" applyFont="1" applyFill="1" applyAlignment="1" applyProtection="1">
      <alignment horizontal="center" vertical="top"/>
      <protection locked="0"/>
    </xf>
    <xf numFmtId="15" fontId="12" fillId="2" borderId="0" xfId="1" applyNumberFormat="1" applyFont="1" applyFill="1" applyAlignment="1" applyProtection="1">
      <alignment horizontal="center" vertical="top"/>
      <protection locked="0"/>
    </xf>
    <xf numFmtId="165" fontId="12" fillId="0" borderId="0" xfId="4" applyFont="1" applyBorder="1" applyProtection="1">
      <protection locked="0"/>
    </xf>
    <xf numFmtId="166" fontId="12" fillId="0" borderId="0" xfId="4" applyNumberFormat="1" applyFont="1" applyBorder="1" applyProtection="1">
      <protection locked="0"/>
    </xf>
    <xf numFmtId="165" fontId="12" fillId="2" borderId="0" xfId="4" applyFont="1" applyFill="1" applyBorder="1" applyProtection="1">
      <protection locked="0"/>
    </xf>
    <xf numFmtId="166" fontId="12" fillId="2" borderId="0" xfId="4" applyNumberFormat="1" applyFont="1" applyFill="1" applyBorder="1" applyProtection="1">
      <protection locked="0"/>
    </xf>
    <xf numFmtId="0" fontId="5" fillId="7" borderId="16" xfId="0" applyFont="1" applyFill="1" applyBorder="1" applyAlignment="1" applyProtection="1">
      <alignment vertical="top" wrapText="1"/>
      <protection locked="0"/>
    </xf>
    <xf numFmtId="0" fontId="2" fillId="0" borderId="0" xfId="1" applyProtection="1">
      <protection locked="0"/>
    </xf>
    <xf numFmtId="0" fontId="19" fillId="0" borderId="0" xfId="1" applyFont="1" applyProtection="1">
      <protection locked="0"/>
    </xf>
    <xf numFmtId="0" fontId="5" fillId="7" borderId="0" xfId="0" applyFont="1" applyFill="1" applyAlignment="1" applyProtection="1">
      <alignment vertical="top" wrapText="1"/>
      <protection locked="0"/>
    </xf>
    <xf numFmtId="0" fontId="28" fillId="0" borderId="0" xfId="1" applyFont="1" applyProtection="1">
      <protection locked="0"/>
    </xf>
    <xf numFmtId="0" fontId="22" fillId="0" borderId="0" xfId="1" applyFont="1" applyAlignment="1" applyProtection="1">
      <alignment vertical="center" wrapText="1"/>
      <protection locked="0"/>
    </xf>
    <xf numFmtId="0" fontId="24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right" vertical="center"/>
      <protection locked="0"/>
    </xf>
    <xf numFmtId="0" fontId="24" fillId="0" borderId="0" xfId="1" applyFont="1" applyAlignment="1" applyProtection="1">
      <alignment horizontal="right" vertical="center"/>
      <protection locked="0"/>
    </xf>
    <xf numFmtId="0" fontId="23" fillId="2" borderId="0" xfId="1" applyFont="1" applyFill="1" applyAlignment="1" applyProtection="1">
      <alignment vertical="center"/>
      <protection locked="0"/>
    </xf>
    <xf numFmtId="0" fontId="27" fillId="0" borderId="0" xfId="1" applyFont="1" applyAlignment="1" applyProtection="1">
      <alignment horizontal="right" vertical="center"/>
      <protection locked="0"/>
    </xf>
    <xf numFmtId="0" fontId="37" fillId="0" borderId="0" xfId="1" applyFont="1" applyAlignment="1" applyProtection="1">
      <alignment vertical="center"/>
      <protection locked="0"/>
    </xf>
    <xf numFmtId="0" fontId="32" fillId="5" borderId="1" xfId="1" applyFont="1" applyFill="1" applyBorder="1" applyAlignment="1" applyProtection="1">
      <alignment horizontal="center" vertical="center"/>
      <protection locked="0"/>
    </xf>
    <xf numFmtId="0" fontId="32" fillId="5" borderId="4" xfId="1" applyFont="1" applyFill="1" applyBorder="1" applyAlignment="1" applyProtection="1">
      <alignment horizontal="center" vertical="center"/>
      <protection locked="0"/>
    </xf>
    <xf numFmtId="0" fontId="37" fillId="0" borderId="18" xfId="1" applyFont="1" applyBorder="1" applyAlignment="1" applyProtection="1">
      <alignment vertical="center"/>
      <protection locked="0"/>
    </xf>
    <xf numFmtId="0" fontId="37" fillId="2" borderId="0" xfId="1" applyFont="1" applyFill="1" applyAlignment="1" applyProtection="1">
      <alignment horizontal="left" vertical="center" wrapText="1"/>
      <protection locked="0"/>
    </xf>
    <xf numFmtId="0" fontId="27" fillId="2" borderId="0" xfId="1" applyFont="1" applyFill="1" applyAlignment="1" applyProtection="1">
      <alignment horizontal="right" vertical="center"/>
      <protection locked="0"/>
    </xf>
    <xf numFmtId="0" fontId="38" fillId="2" borderId="0" xfId="1" applyFont="1" applyFill="1" applyAlignment="1" applyProtection="1">
      <alignment vertical="center"/>
      <protection locked="0"/>
    </xf>
    <xf numFmtId="0" fontId="27" fillId="2" borderId="0" xfId="1" applyFont="1" applyFill="1" applyAlignment="1" applyProtection="1">
      <alignment vertical="center"/>
      <protection locked="0"/>
    </xf>
    <xf numFmtId="0" fontId="38" fillId="6" borderId="1" xfId="1" applyFont="1" applyFill="1" applyBorder="1" applyAlignment="1" applyProtection="1">
      <alignment horizontal="center" vertical="center" wrapText="1"/>
      <protection locked="0"/>
    </xf>
    <xf numFmtId="0" fontId="37" fillId="0" borderId="9" xfId="1" applyFont="1" applyBorder="1" applyAlignment="1" applyProtection="1">
      <alignment vertical="center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37" fillId="0" borderId="19" xfId="1" applyFont="1" applyBorder="1" applyAlignment="1" applyProtection="1">
      <alignment vertical="center"/>
      <protection locked="0"/>
    </xf>
    <xf numFmtId="0" fontId="37" fillId="0" borderId="5" xfId="1" applyFont="1" applyBorder="1" applyAlignment="1" applyProtection="1">
      <alignment vertical="center"/>
      <protection locked="0"/>
    </xf>
    <xf numFmtId="0" fontId="37" fillId="0" borderId="13" xfId="1" applyFont="1" applyBorder="1" applyAlignment="1" applyProtection="1">
      <alignment vertical="center"/>
      <protection locked="0"/>
    </xf>
    <xf numFmtId="0" fontId="2" fillId="0" borderId="9" xfId="1" applyBorder="1" applyProtection="1">
      <protection locked="0"/>
    </xf>
    <xf numFmtId="0" fontId="2" fillId="0" borderId="17" xfId="1" applyBorder="1" applyProtection="1">
      <protection locked="0"/>
    </xf>
    <xf numFmtId="0" fontId="2" fillId="0" borderId="10" xfId="1" applyBorder="1" applyProtection="1">
      <protection locked="0"/>
    </xf>
    <xf numFmtId="0" fontId="2" fillId="0" borderId="11" xfId="1" applyBorder="1" applyProtection="1">
      <protection locked="0"/>
    </xf>
    <xf numFmtId="0" fontId="20" fillId="0" borderId="18" xfId="0" applyFont="1" applyBorder="1" applyAlignment="1" applyProtection="1">
      <alignment horizontal="righ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2" fillId="0" borderId="5" xfId="1" applyBorder="1" applyProtection="1">
      <protection locked="0"/>
    </xf>
    <xf numFmtId="0" fontId="2" fillId="0" borderId="13" xfId="1" applyBorder="1" applyProtection="1">
      <protection locked="0"/>
    </xf>
    <xf numFmtId="0" fontId="2" fillId="0" borderId="0" xfId="1"/>
    <xf numFmtId="1" fontId="18" fillId="0" borderId="0" xfId="1" applyNumberFormat="1" applyFont="1" applyAlignment="1">
      <alignment vertical="center"/>
    </xf>
    <xf numFmtId="49" fontId="18" fillId="0" borderId="0" xfId="1" applyNumberFormat="1" applyFont="1" applyAlignment="1">
      <alignment vertical="center" wrapText="1"/>
    </xf>
    <xf numFmtId="168" fontId="29" fillId="0" borderId="0" xfId="1" applyNumberFormat="1" applyFont="1" applyAlignment="1" applyProtection="1">
      <alignment horizontal="center"/>
      <protection locked="0"/>
    </xf>
    <xf numFmtId="0" fontId="19" fillId="2" borderId="0" xfId="1" applyFont="1" applyFill="1" applyProtection="1">
      <protection locked="0"/>
    </xf>
    <xf numFmtId="0" fontId="28" fillId="2" borderId="0" xfId="1" applyFont="1" applyFill="1" applyProtection="1">
      <protection locked="0"/>
    </xf>
    <xf numFmtId="0" fontId="32" fillId="0" borderId="0" xfId="1" applyFont="1" applyAlignment="1" applyProtection="1">
      <alignment horizontal="center" vertical="center"/>
      <protection locked="0"/>
    </xf>
    <xf numFmtId="17" fontId="14" fillId="0" borderId="0" xfId="1" applyNumberFormat="1" applyFont="1" applyProtection="1">
      <protection locked="0"/>
    </xf>
    <xf numFmtId="166" fontId="23" fillId="0" borderId="0" xfId="4" applyNumberFormat="1" applyFont="1" applyBorder="1" applyAlignment="1" applyProtection="1">
      <alignment horizontal="right" vertical="center"/>
      <protection locked="0"/>
    </xf>
    <xf numFmtId="0" fontId="14" fillId="0" borderId="0" xfId="1" applyFont="1" applyProtection="1">
      <protection locked="0"/>
    </xf>
    <xf numFmtId="166" fontId="40" fillId="0" borderId="0" xfId="4" applyNumberFormat="1" applyFont="1" applyBorder="1" applyAlignment="1" applyProtection="1">
      <alignment horizontal="right" vertical="center"/>
      <protection locked="0"/>
    </xf>
    <xf numFmtId="166" fontId="23" fillId="0" borderId="0" xfId="2" applyNumberFormat="1" applyFont="1" applyBorder="1" applyAlignment="1" applyProtection="1">
      <alignment horizontal="right" vertical="center"/>
      <protection locked="0"/>
    </xf>
    <xf numFmtId="15" fontId="31" fillId="0" borderId="0" xfId="1" applyNumberFormat="1" applyFont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horizontal="left" vertical="center"/>
      <protection locked="0"/>
    </xf>
    <xf numFmtId="164" fontId="23" fillId="0" borderId="0" xfId="5" applyFont="1" applyBorder="1" applyAlignment="1" applyProtection="1">
      <alignment horizontal="right"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33" fillId="5" borderId="14" xfId="1" applyFont="1" applyFill="1" applyBorder="1" applyAlignment="1" applyProtection="1">
      <alignment horizontal="left" vertical="center"/>
      <protection locked="0"/>
    </xf>
    <xf numFmtId="0" fontId="31" fillId="0" borderId="0" xfId="1" applyFont="1" applyProtection="1">
      <protection locked="0"/>
    </xf>
    <xf numFmtId="0" fontId="19" fillId="0" borderId="0" xfId="1" applyFont="1" applyAlignment="1" applyProtection="1">
      <alignment vertical="center"/>
      <protection locked="0"/>
    </xf>
    <xf numFmtId="166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25" fillId="0" borderId="0" xfId="1" applyFont="1" applyAlignment="1" applyProtection="1">
      <alignment vertical="center" wrapText="1"/>
      <protection locked="0"/>
    </xf>
    <xf numFmtId="168" fontId="38" fillId="0" borderId="0" xfId="1" applyNumberFormat="1" applyFont="1" applyAlignment="1" applyProtection="1">
      <alignment horizontal="center"/>
      <protection locked="0"/>
    </xf>
    <xf numFmtId="0" fontId="2" fillId="2" borderId="0" xfId="1" applyFill="1" applyProtection="1">
      <protection locked="0"/>
    </xf>
    <xf numFmtId="0" fontId="37" fillId="0" borderId="0" xfId="1" applyFont="1" applyAlignment="1" applyProtection="1">
      <alignment horizontal="left" vertical="center" wrapText="1"/>
      <protection locked="0"/>
    </xf>
    <xf numFmtId="0" fontId="27" fillId="6" borderId="1" xfId="1" applyFont="1" applyFill="1" applyBorder="1" applyAlignment="1" applyProtection="1">
      <alignment horizontal="center" vertical="center" wrapText="1"/>
      <protection locked="0"/>
    </xf>
    <xf numFmtId="165" fontId="37" fillId="0" borderId="0" xfId="2" applyFont="1" applyBorder="1" applyProtection="1">
      <protection locked="0"/>
    </xf>
    <xf numFmtId="0" fontId="26" fillId="2" borderId="0" xfId="1" applyFont="1" applyFill="1" applyAlignment="1" applyProtection="1">
      <alignment horizontal="right" vertical="center"/>
      <protection locked="0"/>
    </xf>
    <xf numFmtId="0" fontId="18" fillId="8" borderId="0" xfId="1" applyFont="1" applyFill="1" applyAlignment="1">
      <alignment vertical="center" wrapText="1"/>
    </xf>
    <xf numFmtId="49" fontId="18" fillId="8" borderId="0" xfId="1" applyNumberFormat="1" applyFont="1" applyFill="1" applyAlignment="1">
      <alignment vertical="center" wrapText="1"/>
    </xf>
    <xf numFmtId="0" fontId="41" fillId="8" borderId="0" xfId="0" applyFont="1" applyFill="1" applyAlignment="1">
      <alignment vertical="center"/>
    </xf>
    <xf numFmtId="0" fontId="41" fillId="0" borderId="0" xfId="0" applyFont="1"/>
    <xf numFmtId="0" fontId="21" fillId="8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33" fillId="5" borderId="31" xfId="1" applyFont="1" applyFill="1" applyBorder="1" applyAlignment="1" applyProtection="1">
      <alignment horizontal="center" vertical="center" wrapText="1"/>
      <protection locked="0"/>
    </xf>
    <xf numFmtId="0" fontId="33" fillId="5" borderId="27" xfId="1" applyFont="1" applyFill="1" applyBorder="1" applyAlignment="1" applyProtection="1">
      <alignment vertical="center"/>
      <protection locked="0"/>
    </xf>
    <xf numFmtId="0" fontId="33" fillId="5" borderId="28" xfId="1" applyFont="1" applyFill="1" applyBorder="1" applyAlignment="1" applyProtection="1">
      <alignment vertical="center"/>
      <protection locked="0"/>
    </xf>
    <xf numFmtId="0" fontId="37" fillId="0" borderId="33" xfId="1" applyFont="1" applyBorder="1" applyAlignment="1" applyProtection="1">
      <alignment horizontal="center"/>
      <protection locked="0"/>
    </xf>
    <xf numFmtId="166" fontId="20" fillId="0" borderId="35" xfId="4" applyNumberFormat="1" applyFont="1" applyBorder="1" applyAlignment="1" applyProtection="1">
      <alignment horizontal="right" vertical="center"/>
      <protection locked="0"/>
    </xf>
    <xf numFmtId="0" fontId="37" fillId="0" borderId="36" xfId="1" applyFont="1" applyBorder="1" applyAlignment="1" applyProtection="1">
      <alignment horizontal="center"/>
      <protection locked="0"/>
    </xf>
    <xf numFmtId="166" fontId="20" fillId="0" borderId="37" xfId="4" applyNumberFormat="1" applyFont="1" applyBorder="1" applyAlignment="1" applyProtection="1">
      <alignment horizontal="right" vertical="center"/>
      <protection locked="0"/>
    </xf>
    <xf numFmtId="0" fontId="37" fillId="0" borderId="38" xfId="1" applyFont="1" applyBorder="1" applyAlignment="1" applyProtection="1">
      <alignment horizontal="center"/>
      <protection locked="0"/>
    </xf>
    <xf numFmtId="166" fontId="20" fillId="0" borderId="40" xfId="4" applyNumberFormat="1" applyFont="1" applyBorder="1" applyAlignment="1" applyProtection="1">
      <alignment horizontal="right" vertical="center"/>
      <protection locked="0"/>
    </xf>
    <xf numFmtId="166" fontId="2" fillId="0" borderId="41" xfId="0" applyNumberFormat="1" applyFont="1" applyBorder="1" applyAlignment="1" applyProtection="1">
      <alignment vertical="center"/>
      <protection locked="0"/>
    </xf>
    <xf numFmtId="0" fontId="20" fillId="0" borderId="20" xfId="0" pivotButton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166" fontId="2" fillId="0" borderId="20" xfId="0" applyNumberFormat="1" applyFont="1" applyBorder="1" applyAlignment="1" applyProtection="1">
      <alignment vertical="center"/>
      <protection locked="0"/>
    </xf>
    <xf numFmtId="0" fontId="16" fillId="0" borderId="0" xfId="1" applyFont="1" applyProtection="1">
      <protection locked="0"/>
    </xf>
    <xf numFmtId="0" fontId="16" fillId="2" borderId="0" xfId="1" applyFont="1" applyFill="1" applyProtection="1">
      <protection locked="0"/>
    </xf>
    <xf numFmtId="1" fontId="26" fillId="6" borderId="24" xfId="1" applyNumberFormat="1" applyFont="1" applyFill="1" applyBorder="1" applyAlignment="1" applyProtection="1">
      <alignment horizontal="center" vertical="center"/>
      <protection locked="0"/>
    </xf>
    <xf numFmtId="0" fontId="2" fillId="0" borderId="34" xfId="1" applyBorder="1" applyAlignment="1" applyProtection="1">
      <alignment horizontal="center" vertical="center"/>
      <protection locked="0"/>
    </xf>
    <xf numFmtId="0" fontId="2" fillId="0" borderId="29" xfId="1" applyBorder="1" applyAlignment="1" applyProtection="1">
      <alignment horizontal="center" vertical="center"/>
      <protection locked="0"/>
    </xf>
    <xf numFmtId="0" fontId="2" fillId="0" borderId="39" xfId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20" fillId="0" borderId="26" xfId="0" applyFont="1" applyBorder="1" applyAlignment="1" applyProtection="1">
      <alignment vertical="center"/>
      <protection locked="0"/>
    </xf>
    <xf numFmtId="0" fontId="28" fillId="0" borderId="26" xfId="1" applyFont="1" applyBorder="1" applyProtection="1">
      <protection locked="0"/>
    </xf>
    <xf numFmtId="0" fontId="19" fillId="2" borderId="26" xfId="1" applyFont="1" applyFill="1" applyBorder="1" applyProtection="1">
      <protection locked="0"/>
    </xf>
    <xf numFmtId="0" fontId="19" fillId="2" borderId="27" xfId="1" applyFont="1" applyFill="1" applyBorder="1" applyProtection="1">
      <protection locked="0"/>
    </xf>
    <xf numFmtId="0" fontId="19" fillId="2" borderId="28" xfId="1" applyFont="1" applyFill="1" applyBorder="1" applyProtection="1">
      <protection locked="0"/>
    </xf>
    <xf numFmtId="0" fontId="19" fillId="2" borderId="16" xfId="1" applyFont="1" applyFill="1" applyBorder="1" applyProtection="1">
      <protection locked="0"/>
    </xf>
    <xf numFmtId="1" fontId="2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7" fillId="0" borderId="0" xfId="1" applyFont="1" applyAlignment="1" applyProtection="1">
      <alignment horizontal="center" wrapText="1"/>
      <protection locked="0"/>
    </xf>
    <xf numFmtId="0" fontId="26" fillId="0" borderId="0" xfId="1" applyFont="1" applyAlignment="1" applyProtection="1">
      <alignment horizontal="right" vertical="center"/>
      <protection locked="0"/>
    </xf>
    <xf numFmtId="0" fontId="20" fillId="0" borderId="0" xfId="1" applyFont="1" applyAlignment="1" applyProtection="1">
      <alignment horizontal="right" vertical="center"/>
      <protection locked="0"/>
    </xf>
    <xf numFmtId="0" fontId="37" fillId="0" borderId="0" xfId="1" applyFont="1" applyAlignment="1" applyProtection="1">
      <alignment vertical="center" wrapText="1"/>
      <protection locked="0"/>
    </xf>
    <xf numFmtId="1" fontId="26" fillId="0" borderId="0" xfId="1" applyNumberFormat="1" applyFont="1" applyAlignment="1" applyProtection="1">
      <alignment horizontal="center" vertical="center"/>
      <protection locked="0"/>
    </xf>
    <xf numFmtId="166" fontId="27" fillId="6" borderId="1" xfId="4" applyNumberFormat="1" applyFont="1" applyFill="1" applyBorder="1" applyAlignment="1" applyProtection="1">
      <alignment vertical="center" wrapText="1"/>
      <protection locked="0"/>
    </xf>
    <xf numFmtId="166" fontId="27" fillId="0" borderId="0" xfId="4" applyNumberFormat="1" applyFont="1" applyFill="1" applyBorder="1" applyAlignment="1" applyProtection="1">
      <alignment vertical="center" wrapText="1"/>
      <protection locked="0"/>
    </xf>
    <xf numFmtId="0" fontId="20" fillId="0" borderId="0" xfId="1" applyFont="1" applyAlignment="1" applyProtection="1">
      <alignment horizontal="right" vertical="center" wrapText="1"/>
      <protection locked="0"/>
    </xf>
    <xf numFmtId="165" fontId="14" fillId="0" borderId="0" xfId="2" applyFont="1" applyBorder="1" applyProtection="1">
      <protection locked="0"/>
    </xf>
    <xf numFmtId="0" fontId="35" fillId="0" borderId="0" xfId="0" applyFont="1" applyAlignment="1" applyProtection="1">
      <alignment vertical="top" wrapText="1"/>
      <protection locked="0"/>
    </xf>
    <xf numFmtId="166" fontId="33" fillId="5" borderId="16" xfId="2" applyNumberFormat="1" applyFont="1" applyFill="1" applyBorder="1" applyAlignment="1" applyProtection="1">
      <alignment horizontal="right" vertical="center"/>
      <protection locked="0"/>
    </xf>
    <xf numFmtId="166" fontId="33" fillId="5" borderId="15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20" fillId="0" borderId="12" xfId="1" applyFont="1" applyBorder="1" applyAlignment="1" applyProtection="1">
      <alignment horizontal="right" vertical="center"/>
      <protection locked="0"/>
    </xf>
    <xf numFmtId="0" fontId="39" fillId="5" borderId="22" xfId="1" applyFont="1" applyFill="1" applyBorder="1" applyAlignment="1" applyProtection="1">
      <alignment horizontal="center" vertical="center"/>
      <protection locked="0"/>
    </xf>
    <xf numFmtId="0" fontId="33" fillId="5" borderId="30" xfId="1" applyFont="1" applyFill="1" applyBorder="1" applyAlignment="1" applyProtection="1">
      <alignment horizontal="center" vertical="center"/>
      <protection locked="0"/>
    </xf>
    <xf numFmtId="0" fontId="33" fillId="5" borderId="31" xfId="1" applyFont="1" applyFill="1" applyBorder="1" applyAlignment="1" applyProtection="1">
      <alignment horizontal="center" vertical="center"/>
      <protection locked="0"/>
    </xf>
    <xf numFmtId="0" fontId="33" fillId="5" borderId="32" xfId="1" applyFont="1" applyFill="1" applyBorder="1" applyAlignment="1" applyProtection="1">
      <alignment horizontal="center" vertical="center"/>
      <protection locked="0"/>
    </xf>
    <xf numFmtId="0" fontId="19" fillId="2" borderId="28" xfId="1" applyFont="1" applyFill="1" applyBorder="1" applyAlignment="1" applyProtection="1">
      <alignment horizontal="left"/>
      <protection locked="0"/>
    </xf>
    <xf numFmtId="0" fontId="37" fillId="6" borderId="4" xfId="1" applyFont="1" applyFill="1" applyBorder="1" applyAlignment="1" applyProtection="1">
      <alignment horizontal="center" vertical="center"/>
      <protection locked="0"/>
    </xf>
    <xf numFmtId="0" fontId="39" fillId="5" borderId="52" xfId="1" applyFont="1" applyFill="1" applyBorder="1" applyAlignment="1" applyProtection="1">
      <alignment horizontal="center" vertical="center"/>
      <protection locked="0"/>
    </xf>
    <xf numFmtId="0" fontId="36" fillId="2" borderId="0" xfId="1" applyFont="1" applyFill="1" applyAlignment="1" applyProtection="1">
      <alignment vertical="center"/>
      <protection locked="0"/>
    </xf>
    <xf numFmtId="0" fontId="36" fillId="0" borderId="0" xfId="1" applyFont="1" applyAlignment="1" applyProtection="1">
      <alignment vertical="center" wrapText="1"/>
      <protection locked="0"/>
    </xf>
    <xf numFmtId="0" fontId="36" fillId="0" borderId="0" xfId="1" applyFont="1" applyAlignment="1" applyProtection="1">
      <alignment vertical="center"/>
      <protection locked="0"/>
    </xf>
    <xf numFmtId="0" fontId="45" fillId="0" borderId="61" xfId="1" applyFont="1" applyBorder="1" applyAlignment="1" applyProtection="1">
      <alignment horizontal="center" vertical="center"/>
      <protection locked="0"/>
    </xf>
    <xf numFmtId="0" fontId="45" fillId="0" borderId="62" xfId="1" applyFont="1" applyBorder="1" applyAlignment="1" applyProtection="1">
      <alignment horizontal="center" vertical="center"/>
      <protection locked="0"/>
    </xf>
    <xf numFmtId="0" fontId="46" fillId="0" borderId="63" xfId="1" applyFont="1" applyBorder="1" applyAlignment="1" applyProtection="1">
      <alignment vertical="center"/>
      <protection hidden="1"/>
    </xf>
    <xf numFmtId="166" fontId="46" fillId="0" borderId="64" xfId="1" applyNumberFormat="1" applyFont="1" applyBorder="1" applyAlignment="1" applyProtection="1">
      <alignment vertical="center"/>
      <protection hidden="1"/>
    </xf>
    <xf numFmtId="0" fontId="46" fillId="0" borderId="65" xfId="1" applyFont="1" applyBorder="1" applyAlignment="1" applyProtection="1">
      <alignment vertical="center"/>
      <protection hidden="1"/>
    </xf>
    <xf numFmtId="166" fontId="46" fillId="0" borderId="66" xfId="1" applyNumberFormat="1" applyFont="1" applyBorder="1" applyAlignment="1" applyProtection="1">
      <alignment vertical="center"/>
      <protection hidden="1"/>
    </xf>
    <xf numFmtId="0" fontId="46" fillId="0" borderId="0" xfId="1" applyFont="1" applyProtection="1">
      <protection locked="0"/>
    </xf>
    <xf numFmtId="0" fontId="46" fillId="0" borderId="0" xfId="1" applyFont="1" applyAlignment="1" applyProtection="1">
      <alignment vertical="center"/>
      <protection locked="0"/>
    </xf>
    <xf numFmtId="0" fontId="26" fillId="6" borderId="23" xfId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3" fillId="5" borderId="28" xfId="1" applyFont="1" applyFill="1" applyBorder="1" applyAlignment="1" applyProtection="1">
      <alignment horizontal="left" vertical="center"/>
      <protection locked="0"/>
    </xf>
    <xf numFmtId="1" fontId="37" fillId="6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1" applyFont="1" applyAlignment="1" applyProtection="1">
      <alignment vertical="center"/>
      <protection locked="0"/>
    </xf>
    <xf numFmtId="0" fontId="42" fillId="0" borderId="9" xfId="1" applyFont="1" applyBorder="1" applyAlignment="1" applyProtection="1">
      <alignment vertical="center"/>
      <protection locked="0"/>
    </xf>
    <xf numFmtId="0" fontId="2" fillId="2" borderId="25" xfId="1" applyFill="1" applyBorder="1" applyProtection="1">
      <protection locked="0"/>
    </xf>
    <xf numFmtId="0" fontId="42" fillId="2" borderId="25" xfId="1" applyFont="1" applyFill="1" applyBorder="1" applyProtection="1">
      <protection locked="0"/>
    </xf>
    <xf numFmtId="0" fontId="47" fillId="0" borderId="2" xfId="16" applyFont="1" applyBorder="1" applyAlignment="1" applyProtection="1">
      <alignment horizontal="left" vertical="center"/>
      <protection locked="0"/>
    </xf>
    <xf numFmtId="0" fontId="47" fillId="0" borderId="4" xfId="16" applyFont="1" applyBorder="1" applyAlignment="1" applyProtection="1">
      <alignment horizontal="left" vertical="center"/>
      <protection locked="0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36" fillId="0" borderId="4" xfId="0" applyFont="1" applyBorder="1" applyAlignment="1" applyProtection="1">
      <alignment horizontal="center" vertical="center" wrapText="1"/>
      <protection locked="0"/>
    </xf>
    <xf numFmtId="0" fontId="2" fillId="0" borderId="2" xfId="1" applyBorder="1" applyAlignment="1" applyProtection="1">
      <alignment horizontal="left" vertical="center"/>
      <protection locked="0"/>
    </xf>
    <xf numFmtId="0" fontId="2" fillId="0" borderId="4" xfId="1" applyBorder="1" applyAlignment="1" applyProtection="1">
      <alignment horizontal="left" vertical="center"/>
      <protection locked="0"/>
    </xf>
    <xf numFmtId="0" fontId="42" fillId="0" borderId="2" xfId="1" applyFont="1" applyBorder="1" applyAlignment="1" applyProtection="1">
      <alignment horizontal="left" vertical="center"/>
      <protection locked="0"/>
    </xf>
    <xf numFmtId="0" fontId="42" fillId="0" borderId="3" xfId="1" applyFont="1" applyBorder="1" applyAlignment="1" applyProtection="1">
      <alignment horizontal="left" vertical="center"/>
      <protection locked="0"/>
    </xf>
    <xf numFmtId="0" fontId="42" fillId="0" borderId="4" xfId="1" applyFont="1" applyBorder="1" applyAlignment="1" applyProtection="1">
      <alignment horizontal="left" vertical="center"/>
      <protection locked="0"/>
    </xf>
    <xf numFmtId="0" fontId="25" fillId="0" borderId="0" xfId="1" applyFont="1" applyAlignment="1" applyProtection="1">
      <alignment horizontal="center" wrapText="1"/>
      <protection locked="0"/>
    </xf>
    <xf numFmtId="0" fontId="27" fillId="0" borderId="0" xfId="1" applyFont="1" applyAlignment="1" applyProtection="1">
      <alignment horizontal="center" wrapText="1"/>
      <protection locked="0"/>
    </xf>
    <xf numFmtId="14" fontId="38" fillId="6" borderId="2" xfId="1" applyNumberFormat="1" applyFont="1" applyFill="1" applyBorder="1" applyAlignment="1" applyProtection="1">
      <alignment horizontal="center" vertical="center" wrapText="1"/>
      <protection locked="0"/>
    </xf>
    <xf numFmtId="14" fontId="38" fillId="6" borderId="4" xfId="1" applyNumberFormat="1" applyFont="1" applyFill="1" applyBorder="1" applyAlignment="1" applyProtection="1">
      <alignment horizontal="center" vertical="center" wrapText="1"/>
      <protection locked="0"/>
    </xf>
    <xf numFmtId="15" fontId="30" fillId="0" borderId="0" xfId="1" applyNumberFormat="1" applyFont="1" applyAlignment="1" applyProtection="1">
      <alignment horizontal="center" vertical="top"/>
      <protection locked="0"/>
    </xf>
    <xf numFmtId="15" fontId="30" fillId="0" borderId="5" xfId="1" applyNumberFormat="1" applyFont="1" applyBorder="1" applyAlignment="1" applyProtection="1">
      <alignment horizontal="center" vertical="top"/>
      <protection locked="0"/>
    </xf>
    <xf numFmtId="0" fontId="20" fillId="0" borderId="0" xfId="1" applyFont="1" applyAlignment="1" applyProtection="1">
      <alignment horizontal="right" vertical="center" wrapText="1"/>
      <protection locked="0"/>
    </xf>
    <xf numFmtId="0" fontId="37" fillId="6" borderId="2" xfId="1" applyFont="1" applyFill="1" applyBorder="1" applyAlignment="1" applyProtection="1">
      <alignment horizontal="left" vertical="center" wrapText="1"/>
      <protection locked="0"/>
    </xf>
    <xf numFmtId="0" fontId="37" fillId="6" borderId="3" xfId="1" applyFont="1" applyFill="1" applyBorder="1" applyAlignment="1" applyProtection="1">
      <alignment horizontal="left" vertical="center" wrapText="1"/>
      <protection locked="0"/>
    </xf>
    <xf numFmtId="0" fontId="37" fillId="6" borderId="4" xfId="1" applyFont="1" applyFill="1" applyBorder="1" applyAlignment="1" applyProtection="1">
      <alignment horizontal="left" vertical="center" wrapText="1"/>
      <protection locked="0"/>
    </xf>
    <xf numFmtId="0" fontId="38" fillId="6" borderId="2" xfId="1" applyFont="1" applyFill="1" applyBorder="1" applyAlignment="1" applyProtection="1">
      <alignment horizontal="center" vertical="center" wrapText="1"/>
      <protection locked="0"/>
    </xf>
    <xf numFmtId="0" fontId="38" fillId="6" borderId="4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right" vertical="center"/>
      <protection locked="0"/>
    </xf>
    <xf numFmtId="166" fontId="38" fillId="6" borderId="3" xfId="4" applyNumberFormat="1" applyFont="1" applyFill="1" applyBorder="1" applyAlignment="1" applyProtection="1">
      <alignment horizontal="center" vertical="center" wrapText="1"/>
      <protection locked="0"/>
    </xf>
    <xf numFmtId="166" fontId="38" fillId="6" borderId="4" xfId="4" applyNumberFormat="1" applyFont="1" applyFill="1" applyBorder="1" applyAlignment="1" applyProtection="1">
      <alignment horizontal="center" vertical="center" wrapText="1"/>
      <protection locked="0"/>
    </xf>
    <xf numFmtId="171" fontId="2" fillId="0" borderId="1" xfId="1" applyNumberFormat="1" applyBorder="1" applyAlignment="1" applyProtection="1">
      <alignment horizontal="left" vertical="center"/>
      <protection locked="0"/>
    </xf>
    <xf numFmtId="0" fontId="37" fillId="0" borderId="18" xfId="1" applyFont="1" applyBorder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horizontal="center" vertical="center"/>
      <protection locked="0"/>
    </xf>
    <xf numFmtId="0" fontId="37" fillId="0" borderId="19" xfId="1" applyFont="1" applyBorder="1" applyAlignment="1" applyProtection="1">
      <alignment horizontal="center" vertical="center"/>
      <protection locked="0"/>
    </xf>
    <xf numFmtId="0" fontId="37" fillId="0" borderId="5" xfId="1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6" fillId="0" borderId="18" xfId="1" applyFont="1" applyBorder="1" applyAlignment="1" applyProtection="1">
      <alignment horizontal="right" vertical="center"/>
      <protection locked="0"/>
    </xf>
    <xf numFmtId="0" fontId="36" fillId="0" borderId="0" xfId="1" applyFont="1" applyAlignment="1" applyProtection="1">
      <alignment horizontal="right" vertical="center"/>
      <protection locked="0"/>
    </xf>
    <xf numFmtId="0" fontId="20" fillId="0" borderId="9" xfId="1" applyFont="1" applyBorder="1" applyAlignment="1" applyProtection="1">
      <alignment horizontal="right" vertical="center" wrapText="1"/>
      <protection locked="0"/>
    </xf>
    <xf numFmtId="0" fontId="36" fillId="0" borderId="2" xfId="1" applyFont="1" applyBorder="1" applyAlignment="1" applyProtection="1">
      <alignment horizontal="center" vertical="top" wrapText="1"/>
      <protection locked="0"/>
    </xf>
    <xf numFmtId="0" fontId="36" fillId="0" borderId="3" xfId="1" applyFont="1" applyBorder="1" applyAlignment="1" applyProtection="1">
      <alignment horizontal="center" vertical="top" wrapText="1"/>
      <protection locked="0"/>
    </xf>
    <xf numFmtId="0" fontId="36" fillId="0" borderId="4" xfId="1" applyFont="1" applyBorder="1" applyAlignment="1" applyProtection="1">
      <alignment horizontal="center" vertical="top" wrapText="1"/>
      <protection locked="0"/>
    </xf>
    <xf numFmtId="0" fontId="33" fillId="5" borderId="17" xfId="1" applyFont="1" applyFill="1" applyBorder="1" applyAlignment="1" applyProtection="1">
      <alignment horizontal="center" vertical="center" wrapText="1"/>
      <protection locked="0"/>
    </xf>
    <xf numFmtId="0" fontId="33" fillId="5" borderId="10" xfId="1" applyFont="1" applyFill="1" applyBorder="1" applyAlignment="1" applyProtection="1">
      <alignment horizontal="center" vertical="center" wrapText="1"/>
      <protection locked="0"/>
    </xf>
    <xf numFmtId="0" fontId="33" fillId="5" borderId="11" xfId="1" applyFont="1" applyFill="1" applyBorder="1" applyAlignment="1" applyProtection="1">
      <alignment horizontal="center" vertical="center" wrapText="1"/>
      <protection locked="0"/>
    </xf>
    <xf numFmtId="0" fontId="33" fillId="5" borderId="2" xfId="1" applyFont="1" applyFill="1" applyBorder="1" applyAlignment="1" applyProtection="1">
      <alignment horizontal="center" vertical="center" wrapText="1"/>
      <protection locked="0"/>
    </xf>
    <xf numFmtId="0" fontId="33" fillId="5" borderId="3" xfId="1" applyFont="1" applyFill="1" applyBorder="1" applyAlignment="1" applyProtection="1">
      <alignment horizontal="center" vertical="center" wrapText="1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36" fillId="0" borderId="2" xfId="1" applyFont="1" applyBorder="1" applyAlignment="1" applyProtection="1">
      <alignment horizontal="center" vertical="center"/>
      <protection locked="0"/>
    </xf>
    <xf numFmtId="0" fontId="36" fillId="0" borderId="3" xfId="1" applyFont="1" applyBorder="1" applyAlignment="1" applyProtection="1">
      <alignment horizontal="center" vertical="center"/>
      <protection locked="0"/>
    </xf>
    <xf numFmtId="0" fontId="36" fillId="0" borderId="4" xfId="1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center" vertical="center"/>
      <protection locked="0"/>
    </xf>
    <xf numFmtId="0" fontId="37" fillId="0" borderId="1" xfId="1" applyFont="1" applyBorder="1" applyAlignment="1" applyProtection="1">
      <alignment horizontal="left" vertical="center"/>
      <protection locked="0"/>
    </xf>
    <xf numFmtId="0" fontId="37" fillId="6" borderId="1" xfId="1" applyFont="1" applyFill="1" applyBorder="1" applyAlignment="1" applyProtection="1">
      <alignment horizontal="left" vertical="center" wrapText="1"/>
      <protection locked="0"/>
    </xf>
    <xf numFmtId="0" fontId="42" fillId="0" borderId="34" xfId="1" applyFont="1" applyBorder="1" applyAlignment="1" applyProtection="1">
      <alignment horizontal="left" vertical="center"/>
      <protection locked="0"/>
    </xf>
    <xf numFmtId="0" fontId="42" fillId="0" borderId="29" xfId="1" applyFont="1" applyBorder="1" applyAlignment="1" applyProtection="1">
      <alignment horizontal="left" vertical="center"/>
      <protection locked="0"/>
    </xf>
    <xf numFmtId="0" fontId="33" fillId="5" borderId="14" xfId="1" applyFont="1" applyFill="1" applyBorder="1" applyAlignment="1" applyProtection="1">
      <alignment horizontal="center" vertical="center"/>
      <protection locked="0"/>
    </xf>
    <xf numFmtId="0" fontId="33" fillId="5" borderId="21" xfId="1" applyFont="1" applyFill="1" applyBorder="1" applyAlignment="1" applyProtection="1">
      <alignment horizontal="center" vertical="center"/>
      <protection locked="0"/>
    </xf>
    <xf numFmtId="0" fontId="33" fillId="5" borderId="15" xfId="1" applyFont="1" applyFill="1" applyBorder="1" applyAlignment="1" applyProtection="1">
      <alignment horizontal="center" vertical="center"/>
      <protection locked="0"/>
    </xf>
    <xf numFmtId="0" fontId="36" fillId="0" borderId="0" xfId="1" applyFont="1" applyAlignment="1" applyProtection="1">
      <alignment horizontal="right" vertical="center" wrapText="1"/>
      <protection locked="0"/>
    </xf>
    <xf numFmtId="0" fontId="20" fillId="0" borderId="26" xfId="1" applyFont="1" applyBorder="1" applyAlignment="1" applyProtection="1">
      <alignment horizontal="right" vertical="center" wrapText="1"/>
      <protection locked="0"/>
    </xf>
    <xf numFmtId="0" fontId="39" fillId="5" borderId="67" xfId="1" applyFont="1" applyFill="1" applyBorder="1" applyAlignment="1" applyProtection="1">
      <alignment horizontal="center" vertical="center"/>
      <protection locked="0"/>
    </xf>
    <xf numFmtId="0" fontId="39" fillId="5" borderId="68" xfId="1" applyFont="1" applyFill="1" applyBorder="1" applyAlignment="1" applyProtection="1">
      <alignment horizontal="center" vertical="center"/>
      <protection locked="0"/>
    </xf>
    <xf numFmtId="167" fontId="26" fillId="6" borderId="69" xfId="1" applyNumberFormat="1" applyFont="1" applyFill="1" applyBorder="1" applyAlignment="1" applyProtection="1">
      <alignment horizontal="center" vertical="center"/>
      <protection locked="0"/>
    </xf>
    <xf numFmtId="167" fontId="26" fillId="6" borderId="70" xfId="1" applyNumberFormat="1" applyFont="1" applyFill="1" applyBorder="1" applyAlignment="1" applyProtection="1">
      <alignment horizontal="center" vertical="center"/>
      <protection locked="0"/>
    </xf>
    <xf numFmtId="0" fontId="33" fillId="5" borderId="31" xfId="1" applyFont="1" applyFill="1" applyBorder="1" applyAlignment="1" applyProtection="1">
      <alignment horizontal="center" vertical="center"/>
      <protection locked="0"/>
    </xf>
    <xf numFmtId="0" fontId="33" fillId="5" borderId="55" xfId="1" applyFont="1" applyFill="1" applyBorder="1" applyAlignment="1" applyProtection="1">
      <alignment horizontal="center" vertical="center"/>
      <protection locked="0"/>
    </xf>
    <xf numFmtId="0" fontId="33" fillId="5" borderId="56" xfId="1" applyFont="1" applyFill="1" applyBorder="1" applyAlignment="1" applyProtection="1">
      <alignment horizontal="center" vertical="center"/>
      <protection locked="0"/>
    </xf>
    <xf numFmtId="15" fontId="2" fillId="0" borderId="49" xfId="1" applyNumberFormat="1" applyBorder="1" applyAlignment="1" applyProtection="1">
      <alignment horizontal="center" vertical="center"/>
      <protection locked="0"/>
    </xf>
    <xf numFmtId="15" fontId="2" fillId="0" borderId="51" xfId="1" applyNumberFormat="1" applyBorder="1" applyAlignment="1" applyProtection="1">
      <alignment horizontal="center" vertical="center"/>
      <protection locked="0"/>
    </xf>
    <xf numFmtId="15" fontId="2" fillId="0" borderId="53" xfId="1" applyNumberFormat="1" applyBorder="1" applyAlignment="1" applyProtection="1">
      <alignment horizontal="center" vertical="center"/>
      <protection locked="0"/>
    </xf>
    <xf numFmtId="15" fontId="2" fillId="0" borderId="54" xfId="1" applyNumberFormat="1" applyBorder="1" applyAlignment="1" applyProtection="1">
      <alignment horizontal="center" vertical="center"/>
      <protection locked="0"/>
    </xf>
    <xf numFmtId="15" fontId="2" fillId="0" borderId="50" xfId="1" applyNumberFormat="1" applyBorder="1" applyAlignment="1" applyProtection="1">
      <alignment horizontal="center" vertical="center"/>
      <protection locked="0"/>
    </xf>
    <xf numFmtId="15" fontId="2" fillId="0" borderId="59" xfId="1" applyNumberFormat="1" applyBorder="1" applyAlignment="1" applyProtection="1">
      <alignment horizontal="center" vertical="center"/>
      <protection locked="0"/>
    </xf>
    <xf numFmtId="0" fontId="42" fillId="0" borderId="47" xfId="0" applyFont="1" applyBorder="1" applyAlignment="1" applyProtection="1">
      <alignment horizontal="left" vertical="center"/>
      <protection locked="0"/>
    </xf>
    <xf numFmtId="0" fontId="42" fillId="2" borderId="1" xfId="1" applyFont="1" applyFill="1" applyBorder="1" applyAlignment="1" applyProtection="1">
      <alignment horizontal="left"/>
      <protection locked="0"/>
    </xf>
    <xf numFmtId="0" fontId="42" fillId="0" borderId="39" xfId="1" applyFont="1" applyBorder="1" applyAlignment="1" applyProtection="1">
      <alignment horizontal="left" vertical="center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2" fillId="0" borderId="30" xfId="1" applyBorder="1" applyAlignment="1" applyProtection="1">
      <alignment horizontal="left" vertical="center" wrapText="1"/>
      <protection locked="0"/>
    </xf>
    <xf numFmtId="0" fontId="2" fillId="0" borderId="42" xfId="1" applyBorder="1" applyAlignment="1" applyProtection="1">
      <alignment horizontal="left" vertical="center" wrapText="1"/>
      <protection locked="0"/>
    </xf>
    <xf numFmtId="0" fontId="2" fillId="0" borderId="43" xfId="1" applyBorder="1" applyAlignment="1" applyProtection="1">
      <alignment horizontal="left" vertical="center" wrapText="1"/>
      <protection locked="0"/>
    </xf>
    <xf numFmtId="0" fontId="2" fillId="0" borderId="26" xfId="1" applyBorder="1" applyAlignment="1" applyProtection="1">
      <alignment horizontal="left" vertical="center" wrapText="1"/>
      <protection locked="0"/>
    </xf>
    <xf numFmtId="0" fontId="2" fillId="0" borderId="0" xfId="1" applyAlignment="1" applyProtection="1">
      <alignment horizontal="left" vertical="center" wrapText="1"/>
      <protection locked="0"/>
    </xf>
    <xf numFmtId="0" fontId="2" fillId="0" borderId="25" xfId="1" applyBorder="1" applyAlignment="1" applyProtection="1">
      <alignment horizontal="left" vertical="center" wrapText="1"/>
      <protection locked="0"/>
    </xf>
    <xf numFmtId="0" fontId="2" fillId="0" borderId="27" xfId="1" applyBorder="1" applyAlignment="1" applyProtection="1">
      <alignment horizontal="left" vertical="center" wrapText="1"/>
      <protection locked="0"/>
    </xf>
    <xf numFmtId="0" fontId="2" fillId="0" borderId="28" xfId="1" applyBorder="1" applyAlignment="1" applyProtection="1">
      <alignment horizontal="left" vertical="center" wrapText="1"/>
      <protection locked="0"/>
    </xf>
    <xf numFmtId="0" fontId="2" fillId="0" borderId="16" xfId="1" applyBorder="1" applyAlignment="1" applyProtection="1">
      <alignment horizontal="left" vertical="center" wrapText="1"/>
      <protection locked="0"/>
    </xf>
    <xf numFmtId="0" fontId="36" fillId="0" borderId="47" xfId="0" applyFont="1" applyBorder="1" applyAlignment="1" applyProtection="1">
      <alignment horizontal="center" vertical="center" wrapText="1"/>
      <protection locked="0"/>
    </xf>
    <xf numFmtId="0" fontId="36" fillId="0" borderId="72" xfId="0" applyFont="1" applyBorder="1" applyAlignment="1" applyProtection="1">
      <alignment horizontal="center" vertical="center" wrapText="1"/>
      <protection locked="0"/>
    </xf>
    <xf numFmtId="0" fontId="36" fillId="0" borderId="44" xfId="1" applyFont="1" applyBorder="1" applyAlignment="1" applyProtection="1">
      <alignment horizontal="center" vertical="center"/>
      <protection locked="0"/>
    </xf>
    <xf numFmtId="0" fontId="37" fillId="0" borderId="26" xfId="1" applyFont="1" applyBorder="1" applyAlignment="1" applyProtection="1">
      <alignment horizontal="center" vertical="center"/>
      <protection locked="0"/>
    </xf>
    <xf numFmtId="0" fontId="37" fillId="0" borderId="1" xfId="1" applyFont="1" applyBorder="1" applyAlignment="1" applyProtection="1">
      <alignment horizontal="center" vertical="center"/>
      <protection locked="0"/>
    </xf>
    <xf numFmtId="0" fontId="37" fillId="0" borderId="73" xfId="1" applyFont="1" applyBorder="1" applyAlignment="1" applyProtection="1">
      <alignment horizontal="center" vertical="center"/>
      <protection locked="0"/>
    </xf>
    <xf numFmtId="0" fontId="36" fillId="0" borderId="1" xfId="1" applyFont="1" applyBorder="1" applyAlignment="1" applyProtection="1">
      <alignment horizontal="center" vertical="center"/>
      <protection locked="0"/>
    </xf>
    <xf numFmtId="0" fontId="36" fillId="0" borderId="73" xfId="1" applyFont="1" applyBorder="1" applyAlignment="1" applyProtection="1">
      <alignment horizontal="center" vertical="center"/>
      <protection locked="0"/>
    </xf>
    <xf numFmtId="0" fontId="37" fillId="0" borderId="17" xfId="1" applyFont="1" applyBorder="1" applyAlignment="1" applyProtection="1">
      <alignment horizontal="center" vertical="center"/>
      <protection locked="0"/>
    </xf>
    <xf numFmtId="0" fontId="37" fillId="0" borderId="74" xfId="1" applyFont="1" applyBorder="1" applyAlignment="1" applyProtection="1">
      <alignment horizontal="center" vertical="center"/>
      <protection locked="0"/>
    </xf>
    <xf numFmtId="0" fontId="37" fillId="0" borderId="48" xfId="1" applyFont="1" applyBorder="1" applyAlignment="1" applyProtection="1">
      <alignment horizontal="center" vertical="center"/>
      <protection locked="0"/>
    </xf>
    <xf numFmtId="0" fontId="37" fillId="0" borderId="71" xfId="1" applyFont="1" applyBorder="1" applyAlignment="1" applyProtection="1">
      <alignment horizontal="center" vertical="center"/>
      <protection locked="0"/>
    </xf>
    <xf numFmtId="0" fontId="37" fillId="0" borderId="10" xfId="1" applyFont="1" applyBorder="1" applyAlignment="1" applyProtection="1">
      <alignment horizontal="center" vertical="center"/>
      <protection locked="0"/>
    </xf>
    <xf numFmtId="0" fontId="37" fillId="0" borderId="11" xfId="1" applyFont="1" applyBorder="1" applyAlignment="1" applyProtection="1">
      <alignment horizontal="center" vertical="center"/>
      <protection locked="0"/>
    </xf>
    <xf numFmtId="0" fontId="37" fillId="0" borderId="46" xfId="1" applyFont="1" applyBorder="1" applyAlignment="1" applyProtection="1">
      <alignment horizontal="center" vertical="center"/>
      <protection locked="0"/>
    </xf>
    <xf numFmtId="0" fontId="37" fillId="0" borderId="13" xfId="1" applyFont="1" applyBorder="1" applyAlignment="1" applyProtection="1">
      <alignment horizontal="center" vertical="center"/>
      <protection locked="0"/>
    </xf>
    <xf numFmtId="0" fontId="36" fillId="0" borderId="45" xfId="1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left" vertical="center"/>
      <protection locked="0"/>
    </xf>
    <xf numFmtId="0" fontId="42" fillId="0" borderId="3" xfId="0" applyFont="1" applyBorder="1" applyAlignment="1" applyProtection="1">
      <alignment horizontal="left" vertical="center"/>
      <protection locked="0"/>
    </xf>
    <xf numFmtId="0" fontId="42" fillId="0" borderId="45" xfId="0" applyFont="1" applyBorder="1" applyAlignment="1" applyProtection="1">
      <alignment horizontal="left" vertical="center"/>
      <protection locked="0"/>
    </xf>
    <xf numFmtId="0" fontId="32" fillId="5" borderId="14" xfId="0" applyFont="1" applyFill="1" applyBorder="1" applyAlignment="1" applyProtection="1">
      <alignment horizontal="center" vertical="center" wrapText="1"/>
      <protection locked="0"/>
    </xf>
    <xf numFmtId="0" fontId="32" fillId="5" borderId="21" xfId="0" applyFont="1" applyFill="1" applyBorder="1" applyAlignment="1" applyProtection="1">
      <alignment horizontal="center" vertical="center" wrapText="1"/>
      <protection locked="0"/>
    </xf>
    <xf numFmtId="0" fontId="32" fillId="5" borderId="15" xfId="0" applyFont="1" applyFill="1" applyBorder="1" applyAlignment="1" applyProtection="1">
      <alignment horizontal="center" vertical="center" wrapText="1"/>
      <protection locked="0"/>
    </xf>
    <xf numFmtId="15" fontId="2" fillId="0" borderId="57" xfId="1" applyNumberFormat="1" applyBorder="1" applyAlignment="1" applyProtection="1">
      <alignment horizontal="center" vertical="center"/>
      <protection locked="0"/>
    </xf>
    <xf numFmtId="15" fontId="2" fillId="0" borderId="58" xfId="1" applyNumberFormat="1" applyBorder="1" applyAlignment="1" applyProtection="1">
      <alignment horizontal="center" vertical="center"/>
      <protection locked="0"/>
    </xf>
    <xf numFmtId="15" fontId="2" fillId="0" borderId="60" xfId="1" applyNumberFormat="1" applyBorder="1" applyAlignment="1" applyProtection="1">
      <alignment horizontal="center" vertical="center"/>
      <protection locked="0"/>
    </xf>
  </cellXfs>
  <cellStyles count="17">
    <cellStyle name="Estilo 1" xfId="7" xr:uid="{00000000-0005-0000-0000-000000000000}"/>
    <cellStyle name="Euro" xfId="8" xr:uid="{00000000-0005-0000-0000-000001000000}"/>
    <cellStyle name="Hipervínculo" xfId="16" builtinId="8"/>
    <cellStyle name="Millares" xfId="2" builtinId="3"/>
    <cellStyle name="Millares [0] 2" xfId="9" xr:uid="{00000000-0005-0000-0000-000004000000}"/>
    <cellStyle name="Millares [0] 2 2" xfId="10" xr:uid="{00000000-0005-0000-0000-000005000000}"/>
    <cellStyle name="Millares 2" xfId="4" xr:uid="{00000000-0005-0000-0000-000006000000}"/>
    <cellStyle name="Millares 3" xfId="6" xr:uid="{00000000-0005-0000-0000-000007000000}"/>
    <cellStyle name="Moneda 2" xfId="5" xr:uid="{00000000-0005-0000-0000-000008000000}"/>
    <cellStyle name="Normal" xfId="0" builtinId="0"/>
    <cellStyle name="Normal 2" xfId="1" xr:uid="{00000000-0005-0000-0000-00000A000000}"/>
    <cellStyle name="Normal 2 2" xfId="11" xr:uid="{00000000-0005-0000-0000-00000B000000}"/>
    <cellStyle name="Normal 3" xfId="12" xr:uid="{00000000-0005-0000-0000-00000C000000}"/>
    <cellStyle name="Normal 4" xfId="13" xr:uid="{00000000-0005-0000-0000-00000D000000}"/>
    <cellStyle name="Notas 2" xfId="14" xr:uid="{00000000-0005-0000-0000-00000E000000}"/>
    <cellStyle name="Porcentaje 2" xfId="3" xr:uid="{00000000-0005-0000-0000-00000F000000}"/>
    <cellStyle name="Porcentual 2" xfId="15" xr:uid="{00000000-0005-0000-0000-000010000000}"/>
  </cellStyles>
  <dxfs count="51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protection locked="0" hidden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alignment vertical="center" readingOrder="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-* #,##0_-;\-* #,##0_-;_-* &quot;-&quot;??_-;_-@_-"/>
    </dxf>
    <dxf>
      <font>
        <color theme="0" tint="-0.24994659260841701"/>
      </font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 xr9:uid="{00000000-0011-0000-FFFF-FFFF00000000}">
      <tableStyleElement type="wholeTable" dxfId="50"/>
      <tableStyleElement type="headerRow" dxfId="49"/>
    </tableStyle>
    <tableStyle name="reemgtos" table="0" count="13" xr9:uid="{00000000-0011-0000-FFFF-FFFF01000000}">
      <tableStyleElement type="wholeTable" dxfId="48"/>
      <tableStyleElement type="headerRow" dxfId="47"/>
      <tableStyleElement type="totalRow" dxfId="46"/>
      <tableStyleElement type="firstRowStripe" dxfId="45"/>
      <tableStyleElement type="firstColumnStripe" dxfId="44"/>
      <tableStyleElement type="firstHeaderCell" dxfId="43"/>
      <tableStyleElement type="firstSubtotalRow" dxfId="42"/>
      <tableStyleElement type="secondSubtotalRow" dxfId="41"/>
      <tableStyleElement type="firstColumnSubheading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</tableStyles>
  <colors>
    <mruColors>
      <color rgb="FFE1E6ED"/>
      <color rgb="FF134B5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126999</xdr:colOff>
      <xdr:row>55</xdr:row>
      <xdr:rowOff>64559</xdr:rowOff>
    </xdr:from>
    <xdr:to>
      <xdr:col>14</xdr:col>
      <xdr:colOff>560916</xdr:colOff>
      <xdr:row>58</xdr:row>
      <xdr:rowOff>10584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86C0A8B6-7A98-43A1-BE61-88C751F61A1E}"/>
            </a:ext>
          </a:extLst>
        </xdr:cNvPr>
        <xdr:cNvSpPr/>
      </xdr:nvSpPr>
      <xdr:spPr>
        <a:xfrm rot="10800000">
          <a:off x="10636249" y="12510559"/>
          <a:ext cx="603250" cy="49635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15</xdr:col>
      <xdr:colOff>63499</xdr:colOff>
      <xdr:row>54</xdr:row>
      <xdr:rowOff>137583</xdr:rowOff>
    </xdr:from>
    <xdr:to>
      <xdr:col>17</xdr:col>
      <xdr:colOff>134611</xdr:colOff>
      <xdr:row>58</xdr:row>
      <xdr:rowOff>149224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4713778D-EA3B-4071-BFAC-E69289B58C9D}"/>
            </a:ext>
          </a:extLst>
        </xdr:cNvPr>
        <xdr:cNvSpPr/>
      </xdr:nvSpPr>
      <xdr:spPr>
        <a:xfrm>
          <a:off x="11366499" y="12393083"/>
          <a:ext cx="2537029" cy="752474"/>
        </a:xfrm>
        <a:prstGeom prst="rect">
          <a:avLst/>
        </a:prstGeom>
        <a:solidFill>
          <a:schemeClr val="accent1">
            <a:lumMod val="7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73023</xdr:colOff>
      <xdr:row>54</xdr:row>
      <xdr:rowOff>151708</xdr:rowOff>
    </xdr:from>
    <xdr:to>
      <xdr:col>16</xdr:col>
      <xdr:colOff>212723</xdr:colOff>
      <xdr:row>58</xdr:row>
      <xdr:rowOff>144627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A11C88D-BA2E-43C2-BFA0-E60486C23463}"/>
            </a:ext>
          </a:extLst>
        </xdr:cNvPr>
        <xdr:cNvSpPr txBox="1"/>
      </xdr:nvSpPr>
      <xdr:spPr>
        <a:xfrm>
          <a:off x="11376023" y="12407208"/>
          <a:ext cx="1981200" cy="733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NOTA: </a:t>
          </a:r>
          <a:r>
            <a:rPr lang="es-CL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Para actualizar la tabla resumen, hacer</a:t>
          </a:r>
          <a:r>
            <a:rPr lang="es-CL" sz="9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clic derecho en la tabla y seleccione</a:t>
          </a:r>
          <a:endParaRPr lang="es-CL" sz="1100"/>
        </a:p>
      </xdr:txBody>
    </xdr:sp>
    <xdr:clientData/>
  </xdr:twoCellAnchor>
  <xdr:twoCellAnchor editAs="oneCell">
    <xdr:from>
      <xdr:col>16</xdr:col>
      <xdr:colOff>169132</xdr:colOff>
      <xdr:row>54</xdr:row>
      <xdr:rowOff>171096</xdr:rowOff>
    </xdr:from>
    <xdr:to>
      <xdr:col>16</xdr:col>
      <xdr:colOff>618419</xdr:colOff>
      <xdr:row>57</xdr:row>
      <xdr:rowOff>41275</xdr:rowOff>
    </xdr:to>
    <xdr:pic>
      <xdr:nvPicPr>
        <xdr:cNvPr id="12" name="Imagen 11" descr="Free clic derecho del mouse PNG with Transparent Background">
          <a:extLst>
            <a:ext uri="{FF2B5EF4-FFF2-40B4-BE49-F238E27FC236}">
              <a16:creationId xmlns:a16="http://schemas.microsoft.com/office/drawing/2014/main" id="{00FBC467-4D32-40B4-8BB9-1FE67B0A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3632" y="12426596"/>
          <a:ext cx="449287" cy="62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1074597</xdr:colOff>
      <xdr:row>57</xdr:row>
      <xdr:rowOff>54815</xdr:rowOff>
    </xdr:from>
    <xdr:to>
      <xdr:col>15</xdr:col>
      <xdr:colOff>1807930</xdr:colOff>
      <xdr:row>58</xdr:row>
      <xdr:rowOff>56911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710D6914-C98F-4CDC-BD6A-AA0035328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77597" y="12881815"/>
          <a:ext cx="733333" cy="1714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GA" refreshedDate="44684.609712731479" createdVersion="4" refreshedVersion="7" minRefreshableVersion="3" recordCount="35" xr:uid="{00000000-000A-0000-FFFF-FFFF52000000}">
  <cacheSource type="worksheet">
    <worksheetSource ref="P13:Q48" sheet="Rendición"/>
  </cacheSource>
  <cacheFields count="2">
    <cacheField name="Flexfield" numFmtId="0">
      <sharedItems count="101">
        <s v=""/>
        <s v="41105102-2825-003-41" u="1"/>
        <b v="0" u="1"/>
        <s v="41104202-2825-002-81" u="1"/>
        <s v="41104203-2825-002-81" u="1"/>
        <s v="41104206-2825-002-81" u="1"/>
        <s v="41104207-2825-002-81" u="1"/>
        <s v="41104208-2825-002-81" u="1"/>
        <s v="41104302-2825-002-81" u="1"/>
        <s v="41104406-2825-002-81" u="1"/>
        <s v="41104701-2825-002-81" u="1"/>
        <s v="41104803-2825-002-81" u="1"/>
        <s v="41105102-2825-002-81" u="1"/>
        <s v="41105305-2825-002-81" u="1"/>
        <s v="41105401-2825-002-81" u="1"/>
        <s v="41105404-2825-002-81" u="1"/>
        <s v="41107101-2825-002-81" u="1"/>
        <s v="41107102-2825-002-81" u="1"/>
        <s v="41105103--000-" u="1"/>
        <s v="12201001-3512-000-81" u="1"/>
        <s v="41104208-3518-1-81" u="1"/>
        <s v="-2825-002-81" u="1"/>
        <s v="-2811-001-81" u="1"/>
        <s v="41104208-3522-001-81" u="1"/>
        <s v="41104207-2811-001-81" u="1"/>
        <s v="41104701-2811-001-81" u="1"/>
        <s v="41105103-2811-001-81" u="1"/>
        <s v="41105305-2811-001-81" u="1"/>
        <s v="41104305-0-0-0" u="1"/>
        <s v="41105102--000-" u="1"/>
        <s v="41104801-3511-850-81" u="1"/>
        <s v="41104802-3511-850-81" u="1"/>
        <s v="41104803-3511-850-81" u="1"/>
        <s v="41104701-2825-001-81" u="1"/>
        <s v="12104005-2825-002-81" u="1"/>
        <s v="42107107-3512-000-81" u="1"/>
        <s v="12201001-2825-002-81" u="1"/>
        <s v="12206002-2825-002-81" u="1"/>
        <s v="-0-000-0" u="1"/>
        <s v="42107107-3518-001-81" u="1"/>
        <s v="12206002-2842-160-81" u="1"/>
        <s v="41105102-2842-005-81" u="1"/>
        <s v="-2825-001-81" u="1"/>
        <s v="41104305-35120101-304-41" u="1"/>
        <s v="41104207--000-" u="1"/>
        <s v="N/A-3512-000-81" u="1"/>
        <s v="12108001-2830-004-81" u="1"/>
        <s v="41104201-2821-002-81" u="1"/>
        <s v="41104301-2821-002-81" u="1"/>
        <s v="41104303-2821-002-81" u="1"/>
        <s v="41104401-2821-002-81" u="1"/>
        <s v="41104407-2821-002-81" u="1"/>
        <s v="41105102-2821-002-81" u="1"/>
        <s v="41104207-3514-911-81" u="1"/>
        <s v="41104408-3514-911-81" u="1"/>
        <s v="41104601-3514-911-81" u="1"/>
        <s v="41105203-3514-911-81" u="1"/>
        <s v="41104208-0-0-0" u="1"/>
        <s v="41104202-2842-001-41" u="1"/>
        <s v="41104701-2842-001-41" u="1"/>
        <s v="41104802-2842-001-41" u="1"/>
        <s v="41105102-2842-001-41" u="1"/>
        <s v="41105404-2842-001-41" u="1"/>
        <s v="42107107-2825-002-81" u="1"/>
        <s v="41109501-3531-000-81" u="1"/>
        <s v="42107107-3518-1-81" u="1"/>
        <s v="41104101-2842-001-21" u="1"/>
        <s v="41104701-2842-001-21" u="1"/>
        <s v="41107102-2842-001-21" u="1"/>
        <s v="41104203-2828-000-81" u="1"/>
        <s v="41104208-2828-000-81" u="1"/>
        <s v="41104602-2828-000-81" u="1"/>
        <s v="41104701-2828-000-81" u="1"/>
        <s v="41107101-2828-000-81" u="1"/>
        <s v="42107107-3522-001-81" u="1"/>
        <s v="41104207-2821-002-41" u="1"/>
        <s v="42107107-0-0-0" u="1"/>
        <s v="41104701-2821-001-81" u="1"/>
        <s v="12104001-2821-002-81" u="1"/>
        <s v="41104208-3512-000-81" u="1"/>
        <s v="41104305-3512-000-81" u="1"/>
        <s v="41104902-3512-000-81" u="1"/>
        <s v="41104903-3512-000-81" u="1"/>
        <s v="41105101-3512-000-81" u="1"/>
        <s v="41105102-3512-000-81" u="1"/>
        <s v="41109501-3512-000-81" u="1"/>
        <s v="41104305-3531-000-41" u="1"/>
        <s v="41105103-3531-000-41" u="1"/>
        <s v="12201001-3514-911-81" u="1"/>
        <s v="41104208-3518-001-81" u="1"/>
        <s v="41104305-35210000-101-81" u="1"/>
        <s v="41104903-35170000-101-81" u="1"/>
        <s v="41105102-35170000-101-81" u="1"/>
        <s v="41105102-35170000-101-" u="1"/>
        <s v="41104701--000-" u="1"/>
        <s v="49101906-0-0-0" u="1"/>
        <s v="12104001-2828-000-81" u="1"/>
        <s v="12201001-2842-001-21" u="1"/>
        <s v="49101906-3512-000-81" u="1"/>
        <s v="12104001-2821-002-41" u="1"/>
        <s v="49101906-3531-000-41" u="1"/>
      </sharedItems>
    </cacheField>
    <cacheField name="Monto" numFmtId="166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Anticipo" cacheId="11" applyNumberFormats="0" applyBorderFormats="0" applyFontFormats="0" applyPatternFormats="0" applyAlignmentFormats="0" applyWidthHeightFormats="1" dataCaption="Valores" showMissing="0" updatedVersion="7" minRefreshableVersion="3" itemPrintTitles="1" mergeItem="1" createdVersion="4" indent="0" outline="1" outlineData="1" multipleFieldFilters="0" rowHeaderCaption="Código Flexfield">
  <location ref="L57:M59" firstHeaderRow="1" firstDataRow="1" firstDataCol="1"/>
  <pivotFields count="2">
    <pivotField axis="axisRow" showAll="0" sortType="descending">
      <items count="102">
        <item m="1" x="2"/>
        <item m="1" x="45"/>
        <item m="1" x="100"/>
        <item m="1" x="98"/>
        <item m="1" x="95"/>
        <item m="1" x="74"/>
        <item m="1" x="65"/>
        <item m="1" x="39"/>
        <item m="1" x="35"/>
        <item m="1" x="63"/>
        <item m="1" x="76"/>
        <item m="1" x="64"/>
        <item m="1" x="85"/>
        <item m="1" x="68"/>
        <item m="1" x="17"/>
        <item m="1" x="73"/>
        <item m="1" x="16"/>
        <item m="1" x="62"/>
        <item m="1" x="15"/>
        <item m="1" x="14"/>
        <item m="1" x="13"/>
        <item m="1" x="27"/>
        <item m="1" x="56"/>
        <item m="1" x="87"/>
        <item m="1" x="26"/>
        <item m="1" x="18"/>
        <item m="1" x="92"/>
        <item m="1" x="93"/>
        <item m="1" x="84"/>
        <item m="1" x="41"/>
        <item m="1" x="61"/>
        <item m="1" x="1"/>
        <item m="1" x="12"/>
        <item m="1" x="52"/>
        <item m="1" x="29"/>
        <item m="1" x="83"/>
        <item m="1" x="91"/>
        <item m="1" x="82"/>
        <item m="1" x="81"/>
        <item m="1" x="32"/>
        <item m="1" x="11"/>
        <item m="1" x="31"/>
        <item m="1" x="60"/>
        <item m="1" x="30"/>
        <item m="1" x="59"/>
        <item m="1" x="67"/>
        <item m="1" x="72"/>
        <item m="1" x="10"/>
        <item m="1" x="33"/>
        <item m="1" x="77"/>
        <item m="1" x="25"/>
        <item m="1" x="94"/>
        <item m="1" x="71"/>
        <item m="1" x="55"/>
        <item m="1" x="54"/>
        <item m="1" x="51"/>
        <item m="1" x="9"/>
        <item m="1" x="50"/>
        <item m="1" x="86"/>
        <item m="1" x="90"/>
        <item m="1" x="43"/>
        <item m="1" x="80"/>
        <item m="1" x="28"/>
        <item m="1" x="49"/>
        <item m="1" x="8"/>
        <item m="1" x="48"/>
        <item m="1" x="23"/>
        <item m="1" x="20"/>
        <item m="1" x="89"/>
        <item m="1" x="79"/>
        <item m="1" x="70"/>
        <item m="1" x="7"/>
        <item m="1" x="57"/>
        <item m="1" x="53"/>
        <item m="1" x="6"/>
        <item m="1" x="75"/>
        <item m="1" x="24"/>
        <item m="1" x="44"/>
        <item m="1" x="5"/>
        <item m="1" x="69"/>
        <item m="1" x="4"/>
        <item m="1" x="58"/>
        <item m="1" x="3"/>
        <item m="1" x="47"/>
        <item m="1" x="66"/>
        <item m="1" x="21"/>
        <item m="1" x="42"/>
        <item m="1" x="22"/>
        <item m="1" x="40"/>
        <item m="1" x="37"/>
        <item m="1" x="88"/>
        <item m="1" x="19"/>
        <item m="1" x="97"/>
        <item m="1" x="36"/>
        <item m="1" x="46"/>
        <item m="1" x="34"/>
        <item m="1" x="96"/>
        <item m="1" x="78"/>
        <item m="1" x="99"/>
        <item m="1" x="38"/>
        <item x="0"/>
        <item t="default"/>
      </items>
    </pivotField>
    <pivotField dataField="1" numFmtId="166" showAll="0"/>
  </pivotFields>
  <rowFields count="1">
    <field x="0"/>
  </rowFields>
  <rowItems count="2">
    <i>
      <x v="100"/>
    </i>
    <i t="grand">
      <x/>
    </i>
  </rowItems>
  <colItems count="1">
    <i/>
  </colItems>
  <dataFields count="1">
    <dataField name="Total" fld="1" baseField="0" baseItem="0" numFmtId="166"/>
  </dataFields>
  <formats count="35">
    <format dxfId="34">
      <pivotArea outline="0" collapsedLevelsAreSubtotals="1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field="0" type="button" dataOnly="0" labelOnly="1" outline="0" axis="axisRow" fieldPosition="0"/>
    </format>
    <format dxfId="31">
      <pivotArea dataOnly="0" labelOnly="1" outline="0" axis="axisValues" fieldPosition="0"/>
    </format>
    <format dxfId="30">
      <pivotArea field="0" type="button" dataOnly="0" labelOnly="1" outline="0" axis="axisRow" fieldPosition="0"/>
    </format>
    <format dxfId="29">
      <pivotArea dataOnly="0" labelOnly="1" outline="0" axis="axisValues" fieldPosition="0"/>
    </format>
    <format dxfId="28">
      <pivotArea grandRow="1"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outline="0" axis="axisValues" fieldPosition="0"/>
    </format>
    <format dxfId="25">
      <pivotArea outline="0" collapsedLevelsAreSubtotals="1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Row="1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  <format dxfId="9">
      <pivotArea field="0" type="button" dataOnly="0" labelOnly="1" outline="0" axis="axisRow" fieldPosition="0"/>
    </format>
    <format dxfId="8">
      <pivotArea dataOnly="0" labelOnly="1" outline="0" axis="axisValues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reemgtos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9" tint="0.39997558519241921"/>
    <pageSetUpPr fitToPage="1"/>
  </sheetPr>
  <dimension ref="A1:W41"/>
  <sheetViews>
    <sheetView showGridLines="0" showZeros="0" tabSelected="1" zoomScale="90" zoomScaleNormal="90" workbookViewId="0">
      <selection activeCell="D5" sqref="D5:H5"/>
    </sheetView>
  </sheetViews>
  <sheetFormatPr baseColWidth="10" defaultColWidth="0" defaultRowHeight="12.75" zeroHeight="1" x14ac:dyDescent="0.2"/>
  <cols>
    <col min="1" max="1" width="3" style="31" customWidth="1"/>
    <col min="2" max="2" width="17.5703125" style="31" customWidth="1"/>
    <col min="3" max="3" width="5.28515625" style="31" customWidth="1"/>
    <col min="4" max="7" width="14.7109375" style="31" customWidth="1"/>
    <col min="8" max="8" width="14" style="31" customWidth="1"/>
    <col min="9" max="9" width="11.85546875" style="31" customWidth="1"/>
    <col min="10" max="10" width="14.42578125" style="31" customWidth="1"/>
    <col min="11" max="13" width="11.140625" style="31" customWidth="1"/>
    <col min="14" max="14" width="3" style="31" customWidth="1"/>
    <col min="15" max="23" width="0" style="31" hidden="1" customWidth="1"/>
    <col min="24" max="16384" width="11.5703125" style="31" hidden="1"/>
  </cols>
  <sheetData>
    <row r="1" spans="2:21" s="9" customFormat="1" ht="111" customHeight="1" x14ac:dyDescent="0.3">
      <c r="B1" s="184" t="s">
        <v>27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21"/>
      <c r="O1" s="5"/>
      <c r="P1" s="8"/>
      <c r="T1" s="22"/>
      <c r="U1" s="23"/>
    </row>
    <row r="2" spans="2:21" s="9" customFormat="1" ht="14.25" customHeight="1" x14ac:dyDescent="0.2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4"/>
      <c r="N2" s="1"/>
      <c r="O2" s="4"/>
      <c r="P2" s="10"/>
      <c r="T2" s="22"/>
      <c r="U2" s="23"/>
    </row>
    <row r="3" spans="2:21" s="9" customFormat="1" ht="15.75" x14ac:dyDescent="0.25">
      <c r="B3" s="34"/>
      <c r="C3" s="34"/>
      <c r="D3" s="34"/>
      <c r="E3" s="34"/>
      <c r="F3" s="34"/>
      <c r="G3" s="36"/>
      <c r="H3" s="36"/>
      <c r="J3" s="37"/>
      <c r="K3" s="134" t="s">
        <v>28</v>
      </c>
      <c r="L3" s="186"/>
      <c r="M3" s="187"/>
      <c r="N3" s="15"/>
      <c r="O3" s="6"/>
      <c r="P3" s="11"/>
      <c r="T3" s="22"/>
      <c r="U3" s="23"/>
    </row>
    <row r="4" spans="2:21" s="9" customFormat="1" ht="22.15" customHeight="1" x14ac:dyDescent="0.25">
      <c r="B4" s="34"/>
      <c r="C4" s="34"/>
      <c r="D4" s="37"/>
      <c r="E4" s="37"/>
      <c r="F4" s="37"/>
      <c r="G4" s="38"/>
      <c r="H4" s="38"/>
      <c r="I4" s="40"/>
      <c r="J4" s="38"/>
      <c r="K4" s="38"/>
      <c r="L4" s="188" t="s">
        <v>1</v>
      </c>
      <c r="M4" s="189"/>
      <c r="N4" s="15"/>
      <c r="O4" s="24"/>
      <c r="P4" s="25"/>
      <c r="T4" s="22"/>
      <c r="U4" s="23"/>
    </row>
    <row r="5" spans="2:21" s="9" customFormat="1" ht="27.75" customHeight="1" x14ac:dyDescent="0.25">
      <c r="B5" s="190" t="s">
        <v>100</v>
      </c>
      <c r="C5" s="190"/>
      <c r="D5" s="191"/>
      <c r="E5" s="192"/>
      <c r="F5" s="192"/>
      <c r="G5" s="192"/>
      <c r="H5" s="193"/>
      <c r="I5" s="134" t="s">
        <v>70</v>
      </c>
      <c r="J5" s="194"/>
      <c r="K5" s="195"/>
      <c r="L5" s="145" t="s">
        <v>5</v>
      </c>
      <c r="M5" s="49"/>
      <c r="N5" s="15"/>
      <c r="O5" s="7"/>
      <c r="P5" s="12"/>
      <c r="T5" s="26"/>
      <c r="U5" s="27"/>
    </row>
    <row r="6" spans="2:21" s="10" customFormat="1" ht="9.75" customHeight="1" x14ac:dyDescent="0.25">
      <c r="B6" s="39"/>
      <c r="C6" s="39"/>
      <c r="D6" s="45"/>
      <c r="E6" s="45"/>
      <c r="F6" s="45"/>
      <c r="G6" s="45"/>
      <c r="H6" s="45"/>
      <c r="I6" s="46"/>
      <c r="J6" s="46"/>
      <c r="K6" s="46"/>
      <c r="L6" s="47"/>
      <c r="M6" s="48"/>
      <c r="N6" s="15"/>
      <c r="O6" s="2"/>
      <c r="P6" s="13"/>
      <c r="T6" s="28"/>
      <c r="U6" s="29"/>
    </row>
    <row r="7" spans="2:21" s="10" customFormat="1" ht="46.9" customHeight="1" x14ac:dyDescent="0.25">
      <c r="B7" s="190" t="s">
        <v>93</v>
      </c>
      <c r="C7" s="196"/>
      <c r="D7" s="191"/>
      <c r="E7" s="192"/>
      <c r="F7" s="192"/>
      <c r="G7" s="192"/>
      <c r="H7" s="192"/>
      <c r="I7" s="192"/>
      <c r="J7" s="192"/>
      <c r="K7" s="192"/>
      <c r="L7" s="192"/>
      <c r="M7" s="193"/>
      <c r="N7" s="15"/>
      <c r="O7" s="3"/>
      <c r="P7" s="14"/>
      <c r="T7" s="28"/>
      <c r="U7" s="29"/>
    </row>
    <row r="8" spans="2:21" ht="9.75" customHeight="1" x14ac:dyDescent="0.2"/>
    <row r="9" spans="2:21" ht="15.75" customHeight="1" x14ac:dyDescent="0.2">
      <c r="B9" s="190" t="s">
        <v>88</v>
      </c>
      <c r="C9" s="212"/>
      <c r="D9" s="42" t="s">
        <v>31</v>
      </c>
      <c r="E9" s="43" t="s">
        <v>72</v>
      </c>
      <c r="F9" s="43" t="s">
        <v>0</v>
      </c>
      <c r="H9" s="190" t="s">
        <v>69</v>
      </c>
      <c r="I9" s="212"/>
      <c r="J9" s="197"/>
      <c r="K9" s="198"/>
      <c r="L9" s="139" t="s">
        <v>22</v>
      </c>
      <c r="M9" s="49"/>
    </row>
    <row r="10" spans="2:21" ht="18" customHeight="1" x14ac:dyDescent="0.2">
      <c r="B10" s="190"/>
      <c r="C10" s="212"/>
      <c r="D10" s="167"/>
      <c r="E10" s="151"/>
      <c r="F10" s="151"/>
      <c r="H10" s="140" t="e">
        <f>TEXT(#REF!,"000")</f>
        <v>#REF!</v>
      </c>
    </row>
    <row r="11" spans="2:21" x14ac:dyDescent="0.2"/>
    <row r="12" spans="2:21" x14ac:dyDescent="0.2"/>
    <row r="13" spans="2:21" x14ac:dyDescent="0.2"/>
    <row r="14" spans="2:21" ht="18.600000000000001" customHeight="1" x14ac:dyDescent="0.2">
      <c r="B14" s="216" t="s">
        <v>24</v>
      </c>
      <c r="C14" s="217"/>
      <c r="D14" s="217"/>
      <c r="E14" s="217"/>
      <c r="F14" s="217"/>
      <c r="G14" s="218"/>
      <c r="H14" s="219" t="s">
        <v>29</v>
      </c>
      <c r="I14" s="220"/>
      <c r="J14" s="220"/>
      <c r="K14" s="220"/>
      <c r="L14" s="220"/>
      <c r="M14" s="220"/>
    </row>
    <row r="15" spans="2:21" ht="21" customHeight="1" x14ac:dyDescent="0.2">
      <c r="B15" s="225" t="s">
        <v>99</v>
      </c>
      <c r="C15" s="226"/>
      <c r="D15" s="226"/>
      <c r="E15" s="176" t="s">
        <v>101</v>
      </c>
      <c r="F15" s="177"/>
      <c r="G15" s="178"/>
      <c r="H15" s="56"/>
      <c r="I15" s="57"/>
      <c r="J15" s="57"/>
      <c r="K15" s="57"/>
      <c r="L15" s="57"/>
      <c r="M15" s="58"/>
    </row>
    <row r="16" spans="2:21" ht="14.45" customHeight="1" x14ac:dyDescent="0.2">
      <c r="B16" s="200"/>
      <c r="C16" s="201"/>
      <c r="D16" s="201"/>
      <c r="E16" s="204"/>
      <c r="F16" s="205"/>
      <c r="G16" s="206"/>
      <c r="H16" s="59" t="s">
        <v>25</v>
      </c>
      <c r="I16" s="179" t="str">
        <f>IF($J9&gt;=1,("11105005-"&amp;D10&amp;"-"&amp;E10&amp;"-"&amp;$F10),"")</f>
        <v/>
      </c>
      <c r="J16" s="180"/>
      <c r="M16" s="55"/>
    </row>
    <row r="17" spans="2:15" ht="14.45" customHeight="1" x14ac:dyDescent="0.2">
      <c r="B17" s="200"/>
      <c r="C17" s="201"/>
      <c r="D17" s="201"/>
      <c r="E17" s="204"/>
      <c r="F17" s="205"/>
      <c r="G17" s="206"/>
      <c r="H17" s="59" t="s">
        <v>86</v>
      </c>
      <c r="I17" s="179" t="str">
        <f>IFERROR(VLOOKUP(E10,Actividad!A:B,2,0),"")</f>
        <v/>
      </c>
      <c r="J17" s="180"/>
      <c r="M17" s="55"/>
    </row>
    <row r="18" spans="2:15" ht="14.25" customHeight="1" x14ac:dyDescent="0.2">
      <c r="B18" s="200"/>
      <c r="C18" s="201"/>
      <c r="D18" s="201"/>
      <c r="E18" s="204"/>
      <c r="F18" s="205"/>
      <c r="G18" s="206"/>
      <c r="H18" s="59" t="s">
        <v>21</v>
      </c>
      <c r="I18" s="199">
        <f>+J9</f>
        <v>0</v>
      </c>
      <c r="J18" s="199"/>
      <c r="M18" s="55"/>
    </row>
    <row r="19" spans="2:15" ht="14.25" x14ac:dyDescent="0.2">
      <c r="B19" s="200"/>
      <c r="C19" s="201"/>
      <c r="D19" s="201"/>
      <c r="E19" s="204"/>
      <c r="F19" s="205"/>
      <c r="G19" s="206"/>
      <c r="H19" s="59" t="s">
        <v>22</v>
      </c>
      <c r="I19" s="227">
        <f>+M9</f>
        <v>0</v>
      </c>
      <c r="J19" s="227"/>
      <c r="M19" s="55"/>
    </row>
    <row r="20" spans="2:15" ht="14.25" x14ac:dyDescent="0.2">
      <c r="B20" s="202"/>
      <c r="C20" s="203"/>
      <c r="D20" s="203"/>
      <c r="E20" s="207"/>
      <c r="F20" s="208"/>
      <c r="G20" s="209"/>
      <c r="H20" s="60"/>
      <c r="I20" s="53"/>
      <c r="J20" s="53"/>
      <c r="K20" s="61"/>
      <c r="L20" s="61"/>
      <c r="M20" s="62"/>
    </row>
    <row r="21" spans="2:15" ht="14.25" customHeight="1" x14ac:dyDescent="0.2">
      <c r="B21" s="222" t="s">
        <v>6</v>
      </c>
      <c r="C21" s="223"/>
      <c r="D21" s="224"/>
      <c r="E21" s="222" t="s">
        <v>6</v>
      </c>
      <c r="F21" s="223"/>
      <c r="G21" s="224"/>
      <c r="J21" s="41"/>
      <c r="K21" s="213" t="s">
        <v>6</v>
      </c>
      <c r="L21" s="214"/>
      <c r="M21" s="215"/>
    </row>
    <row r="22" spans="2:15" ht="14.25" customHeight="1" x14ac:dyDescent="0.2">
      <c r="B22" s="221">
        <f>D5</f>
        <v>0</v>
      </c>
      <c r="C22" s="221"/>
      <c r="D22" s="221"/>
      <c r="E22" s="221"/>
      <c r="F22" s="221"/>
      <c r="G22" s="221"/>
      <c r="J22" s="41"/>
      <c r="K22" s="168"/>
      <c r="L22" s="168"/>
      <c r="M22" s="168"/>
    </row>
    <row r="23" spans="2:15" ht="14.25" customHeight="1" x14ac:dyDescent="0.2">
      <c r="B23" s="221"/>
      <c r="C23" s="221"/>
      <c r="D23" s="221"/>
      <c r="E23" s="221"/>
      <c r="F23" s="221"/>
      <c r="G23" s="221"/>
      <c r="J23" s="41"/>
      <c r="K23" s="168"/>
      <c r="L23" s="168"/>
      <c r="M23" s="168"/>
    </row>
    <row r="24" spans="2:15" ht="14.25" customHeight="1" x14ac:dyDescent="0.2">
      <c r="B24" s="222" t="s">
        <v>94</v>
      </c>
      <c r="C24" s="223"/>
      <c r="D24" s="224"/>
      <c r="E24" s="222" t="s">
        <v>94</v>
      </c>
      <c r="F24" s="223"/>
      <c r="G24" s="224"/>
      <c r="J24" s="41"/>
      <c r="K24" s="168"/>
      <c r="L24" s="168"/>
      <c r="M24" s="168"/>
    </row>
    <row r="25" spans="2:15" ht="14.25" x14ac:dyDescent="0.2">
      <c r="B25" s="44"/>
      <c r="C25" s="41"/>
      <c r="D25" s="41"/>
      <c r="E25" s="41"/>
      <c r="F25" s="41"/>
      <c r="G25" s="50"/>
      <c r="K25" s="51"/>
      <c r="L25" s="51"/>
      <c r="M25" s="51"/>
    </row>
    <row r="26" spans="2:15" ht="15.75" thickBot="1" x14ac:dyDescent="0.25">
      <c r="B26" s="210" t="s">
        <v>96</v>
      </c>
      <c r="C26" s="211"/>
      <c r="D26" s="181" t="s">
        <v>97</v>
      </c>
      <c r="E26" s="182"/>
      <c r="F26" s="183"/>
      <c r="G26" s="171"/>
      <c r="O26" s="30"/>
    </row>
    <row r="27" spans="2:15" ht="15" x14ac:dyDescent="0.2">
      <c r="B27" s="210" t="s">
        <v>5</v>
      </c>
      <c r="C27" s="211"/>
      <c r="D27" s="181"/>
      <c r="E27" s="183"/>
      <c r="F27" s="170"/>
      <c r="G27" s="171"/>
      <c r="O27" s="33"/>
    </row>
    <row r="28" spans="2:15" ht="15" x14ac:dyDescent="0.2">
      <c r="B28" s="210" t="s">
        <v>30</v>
      </c>
      <c r="C28" s="211"/>
      <c r="D28" s="174"/>
      <c r="E28" s="175"/>
      <c r="F28" s="170"/>
      <c r="G28" s="171"/>
      <c r="O28" s="33"/>
    </row>
    <row r="29" spans="2:15" ht="15" x14ac:dyDescent="0.2">
      <c r="B29" s="52"/>
      <c r="C29" s="53"/>
      <c r="D29" s="53"/>
      <c r="E29" s="53"/>
      <c r="F29" s="53"/>
      <c r="G29" s="54"/>
      <c r="O29" s="33"/>
    </row>
    <row r="30" spans="2:15" x14ac:dyDescent="0.2"/>
    <row r="31" spans="2:15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2:15" x14ac:dyDescent="0.2"/>
    <row r="33" x14ac:dyDescent="0.2"/>
    <row r="34" x14ac:dyDescent="0.2"/>
    <row r="35" x14ac:dyDescent="0.2"/>
    <row r="36" x14ac:dyDescent="0.2"/>
    <row r="41" x14ac:dyDescent="0.2"/>
  </sheetData>
  <mergeCells count="34">
    <mergeCell ref="B27:C27"/>
    <mergeCell ref="B28:C28"/>
    <mergeCell ref="B9:C10"/>
    <mergeCell ref="K21:M21"/>
    <mergeCell ref="B26:C26"/>
    <mergeCell ref="B14:G14"/>
    <mergeCell ref="H14:M14"/>
    <mergeCell ref="B22:D23"/>
    <mergeCell ref="E22:G23"/>
    <mergeCell ref="E24:G24"/>
    <mergeCell ref="B24:D24"/>
    <mergeCell ref="H9:I9"/>
    <mergeCell ref="B15:D15"/>
    <mergeCell ref="I19:J19"/>
    <mergeCell ref="B21:D21"/>
    <mergeCell ref="E21:G21"/>
    <mergeCell ref="B7:C7"/>
    <mergeCell ref="D7:M7"/>
    <mergeCell ref="J9:K9"/>
    <mergeCell ref="I16:J16"/>
    <mergeCell ref="I18:J18"/>
    <mergeCell ref="B16:D20"/>
    <mergeCell ref="E16:G20"/>
    <mergeCell ref="B1:M1"/>
    <mergeCell ref="L3:M3"/>
    <mergeCell ref="L4:M4"/>
    <mergeCell ref="B5:C5"/>
    <mergeCell ref="D5:H5"/>
    <mergeCell ref="J5:K5"/>
    <mergeCell ref="D28:E28"/>
    <mergeCell ref="E15:G15"/>
    <mergeCell ref="I17:J17"/>
    <mergeCell ref="D26:F26"/>
    <mergeCell ref="D27:E27"/>
  </mergeCells>
  <dataValidations count="3">
    <dataValidation type="list" allowBlank="1" showInputMessage="1" showErrorMessage="1" sqref="M9" xr:uid="{00000000-0002-0000-0000-000000000000}">
      <formula1>"Pesos,Dólares,Euros"</formula1>
    </dataValidation>
    <dataValidation type="list" allowBlank="1" showInputMessage="1" showErrorMessage="1" sqref="F10" xr:uid="{00000000-0002-0000-0000-000001000000}">
      <formula1>"41,81"</formula1>
    </dataValidation>
    <dataValidation type="whole" allowBlank="1" showInputMessage="1" showErrorMessage="1" sqref="D10" xr:uid="{00000000-0002-0000-0000-000002000000}">
      <formula1>35109999</formula1>
      <formula2>48330000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65" orientation="portrait" r:id="rId1"/>
  <ignoredErrors>
    <ignoredError sqref="H10 I18:J19 J16 I1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1BC992-75AC-4635-BDF2-09104B89C251}">
          <x14:formula1>
            <xm:f>Actividad!$A$2:$A$14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9" tint="0.39997558519241921"/>
    <pageSetUpPr fitToPage="1"/>
  </sheetPr>
  <dimension ref="A1:R99"/>
  <sheetViews>
    <sheetView showGridLines="0" showZeros="0" zoomScale="90" zoomScaleNormal="90" workbookViewId="0">
      <selection activeCell="D5" sqref="D5:I5"/>
    </sheetView>
  </sheetViews>
  <sheetFormatPr baseColWidth="10" defaultColWidth="0" defaultRowHeight="0" customHeight="1" zeroHeight="1" x14ac:dyDescent="0.2"/>
  <cols>
    <col min="1" max="1" width="2.5703125" style="32" customWidth="1"/>
    <col min="2" max="2" width="5.5703125" style="34" customWidth="1"/>
    <col min="3" max="3" width="9" style="34" customWidth="1"/>
    <col min="4" max="7" width="6.42578125" style="34" customWidth="1"/>
    <col min="8" max="8" width="20.28515625" style="34" customWidth="1"/>
    <col min="9" max="9" width="19.140625" style="34" customWidth="1"/>
    <col min="10" max="10" width="37.7109375" style="34" customWidth="1"/>
    <col min="11" max="11" width="2.42578125" style="34" customWidth="1"/>
    <col min="12" max="12" width="26.7109375" style="34" bestFit="1" customWidth="1"/>
    <col min="13" max="13" width="11.5703125" style="34" bestFit="1" customWidth="1"/>
    <col min="14" max="14" width="2.5703125" style="34" customWidth="1"/>
    <col min="15" max="15" width="9.28515625" style="34" customWidth="1"/>
    <col min="16" max="16" width="27.5703125" style="113" bestFit="1" customWidth="1"/>
    <col min="17" max="17" width="9.28515625" style="113" customWidth="1"/>
    <col min="18" max="18" width="6.140625" style="32" customWidth="1"/>
    <col min="19" max="16384" width="11.42578125" style="32" hidden="1"/>
  </cols>
  <sheetData>
    <row r="1" spans="1:17" s="31" customFormat="1" ht="102" customHeight="1" x14ac:dyDescent="0.25">
      <c r="B1" s="184" t="s">
        <v>68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32"/>
      <c r="O1" s="132"/>
      <c r="P1" s="113"/>
      <c r="Q1" s="113"/>
    </row>
    <row r="2" spans="1:17" s="31" customFormat="1" ht="14.25" customHeight="1" x14ac:dyDescent="0.2">
      <c r="C2" s="86"/>
      <c r="D2" s="86"/>
      <c r="E2" s="86"/>
      <c r="F2" s="86"/>
      <c r="G2" s="86"/>
      <c r="H2" s="86"/>
      <c r="I2" s="86"/>
      <c r="J2" s="86"/>
      <c r="K2" s="86"/>
      <c r="L2" s="86"/>
      <c r="P2" s="113"/>
      <c r="Q2" s="113"/>
    </row>
    <row r="3" spans="1:17" s="31" customFormat="1" ht="15" hidden="1" x14ac:dyDescent="0.2">
      <c r="K3" s="133"/>
      <c r="L3" s="186"/>
      <c r="M3" s="187"/>
      <c r="N3" s="87"/>
      <c r="O3" s="87"/>
      <c r="P3" s="113"/>
      <c r="Q3" s="113"/>
    </row>
    <row r="4" spans="1:17" s="31" customFormat="1" ht="19.149999999999999" customHeight="1" x14ac:dyDescent="0.2">
      <c r="D4" s="133"/>
      <c r="E4" s="133"/>
      <c r="F4" s="133"/>
      <c r="G4" s="133"/>
      <c r="H4" s="133"/>
      <c r="I4" s="133"/>
      <c r="K4" s="40"/>
      <c r="L4" s="188" t="s">
        <v>1</v>
      </c>
      <c r="M4" s="189"/>
      <c r="N4" s="87"/>
      <c r="O4" s="87"/>
      <c r="P4" s="113"/>
      <c r="Q4" s="113"/>
    </row>
    <row r="5" spans="1:17" s="31" customFormat="1" ht="38.25" customHeight="1" x14ac:dyDescent="0.2">
      <c r="B5" s="234" t="s">
        <v>95</v>
      </c>
      <c r="C5" s="234"/>
      <c r="D5" s="228"/>
      <c r="E5" s="228"/>
      <c r="F5" s="228"/>
      <c r="G5" s="228"/>
      <c r="H5" s="228"/>
      <c r="I5" s="228"/>
      <c r="K5" s="40"/>
      <c r="L5" s="194">
        <f>Solicitud!J5</f>
        <v>0</v>
      </c>
      <c r="M5" s="195"/>
      <c r="N5" s="87"/>
      <c r="O5" s="87"/>
      <c r="P5" s="113"/>
      <c r="Q5" s="113"/>
    </row>
    <row r="6" spans="1:17" s="88" customFormat="1" ht="7.5" customHeight="1" x14ac:dyDescent="0.2">
      <c r="B6" s="153"/>
      <c r="C6" s="153"/>
      <c r="D6" s="45"/>
      <c r="E6" s="45"/>
      <c r="F6" s="45"/>
      <c r="G6" s="45"/>
      <c r="H6" s="45"/>
      <c r="I6" s="45"/>
      <c r="J6" s="46"/>
      <c r="K6" s="46"/>
      <c r="L6" s="47"/>
      <c r="M6" s="48"/>
      <c r="N6" s="87"/>
      <c r="O6" s="87"/>
      <c r="P6" s="114"/>
      <c r="Q6" s="114"/>
    </row>
    <row r="7" spans="1:17" s="88" customFormat="1" ht="51" customHeight="1" x14ac:dyDescent="0.2">
      <c r="B7" s="234" t="s">
        <v>87</v>
      </c>
      <c r="C7" s="211"/>
      <c r="D7" s="191">
        <f>Solicitud!D7</f>
        <v>0</v>
      </c>
      <c r="E7" s="192"/>
      <c r="F7" s="192"/>
      <c r="G7" s="192"/>
      <c r="H7" s="192"/>
      <c r="I7" s="192"/>
      <c r="J7" s="192"/>
      <c r="K7" s="192"/>
      <c r="L7" s="192"/>
      <c r="M7" s="193"/>
      <c r="N7" s="87"/>
      <c r="O7" s="87"/>
      <c r="P7" s="114"/>
      <c r="Q7" s="114"/>
    </row>
    <row r="8" spans="1:17" s="31" customFormat="1" ht="7.5" customHeight="1" thickBot="1" x14ac:dyDescent="0.25">
      <c r="B8" s="154"/>
      <c r="C8" s="155"/>
      <c r="D8" s="89"/>
      <c r="E8" s="89"/>
      <c r="F8" s="89"/>
      <c r="G8" s="89"/>
      <c r="H8" s="89"/>
      <c r="I8" s="89"/>
      <c r="J8" s="89"/>
      <c r="K8" s="89"/>
      <c r="L8" s="89"/>
      <c r="M8" s="89"/>
      <c r="N8" s="87"/>
      <c r="O8" s="87"/>
      <c r="P8" s="113"/>
      <c r="Q8" s="113"/>
    </row>
    <row r="9" spans="1:17" s="31" customFormat="1" ht="15.75" customHeight="1" x14ac:dyDescent="0.2">
      <c r="B9" s="234" t="s">
        <v>88</v>
      </c>
      <c r="C9" s="234"/>
      <c r="D9" s="236" t="s">
        <v>31</v>
      </c>
      <c r="E9" s="237"/>
      <c r="F9" s="152" t="s">
        <v>72</v>
      </c>
      <c r="G9" s="146" t="s">
        <v>0</v>
      </c>
      <c r="H9" s="235" t="s">
        <v>89</v>
      </c>
      <c r="I9" s="212"/>
      <c r="J9" s="137">
        <f>Solicitud!$J$9</f>
        <v>0</v>
      </c>
      <c r="K9" s="138"/>
      <c r="L9" s="139" t="s">
        <v>22</v>
      </c>
      <c r="M9" s="90">
        <f>Solicitud!$M$9</f>
        <v>0</v>
      </c>
      <c r="P9" s="113"/>
      <c r="Q9" s="113"/>
    </row>
    <row r="10" spans="1:17" s="31" customFormat="1" ht="18" customHeight="1" thickBot="1" x14ac:dyDescent="0.25">
      <c r="B10" s="234"/>
      <c r="C10" s="234"/>
      <c r="D10" s="238">
        <f>Solicitud!D10</f>
        <v>0</v>
      </c>
      <c r="E10" s="239"/>
      <c r="F10" s="164">
        <f>Solicitud!E10</f>
        <v>0</v>
      </c>
      <c r="G10" s="115">
        <f>Solicitud!F10</f>
        <v>0</v>
      </c>
      <c r="H10" s="136"/>
      <c r="I10" s="91"/>
      <c r="P10" s="113"/>
      <c r="Q10" s="113"/>
    </row>
    <row r="11" spans="1:17" s="67" customFormat="1" ht="15.75" thickBot="1" x14ac:dyDescent="0.25">
      <c r="B11" s="68"/>
      <c r="C11" s="68"/>
      <c r="D11" s="68"/>
      <c r="E11" s="68"/>
      <c r="F11" s="68"/>
      <c r="G11" s="68"/>
      <c r="H11" s="68"/>
      <c r="I11" s="92"/>
      <c r="J11" s="88"/>
      <c r="K11" s="92"/>
      <c r="L11" s="92"/>
      <c r="M11" s="92"/>
      <c r="N11" s="66"/>
      <c r="O11" s="66"/>
      <c r="P11" s="114"/>
      <c r="Q11" s="114"/>
    </row>
    <row r="12" spans="1:17" ht="21.6" customHeight="1" thickBot="1" x14ac:dyDescent="0.25">
      <c r="B12" s="80"/>
      <c r="C12" s="231" t="s">
        <v>17</v>
      </c>
      <c r="D12" s="232"/>
      <c r="E12" s="232"/>
      <c r="F12" s="232"/>
      <c r="G12" s="232"/>
      <c r="H12" s="232"/>
      <c r="I12" s="233"/>
      <c r="J12" s="72"/>
      <c r="K12" s="72"/>
      <c r="L12" s="72"/>
      <c r="M12" s="72"/>
      <c r="N12" s="66"/>
      <c r="O12" s="66"/>
    </row>
    <row r="13" spans="1:17" s="69" customFormat="1" ht="33.75" customHeight="1" thickBot="1" x14ac:dyDescent="0.25">
      <c r="B13" s="147" t="s">
        <v>10</v>
      </c>
      <c r="C13" s="99" t="s">
        <v>90</v>
      </c>
      <c r="D13" s="241" t="s">
        <v>2</v>
      </c>
      <c r="E13" s="242"/>
      <c r="F13" s="241" t="s">
        <v>3</v>
      </c>
      <c r="G13" s="232"/>
      <c r="H13" s="232"/>
      <c r="I13" s="242"/>
      <c r="J13" s="240" t="s">
        <v>92</v>
      </c>
      <c r="K13" s="240"/>
      <c r="L13" s="148" t="s">
        <v>7</v>
      </c>
      <c r="M13" s="149" t="s">
        <v>11</v>
      </c>
      <c r="N13" s="66"/>
      <c r="O13" s="66"/>
      <c r="P13" s="156" t="s">
        <v>13</v>
      </c>
      <c r="Q13" s="157" t="s">
        <v>4</v>
      </c>
    </row>
    <row r="14" spans="1:17" s="72" customFormat="1" ht="15" customHeight="1" x14ac:dyDescent="0.2">
      <c r="A14" s="70">
        <v>42430</v>
      </c>
      <c r="B14" s="102">
        <v>1</v>
      </c>
      <c r="C14" s="116"/>
      <c r="D14" s="243"/>
      <c r="E14" s="244"/>
      <c r="F14" s="243"/>
      <c r="G14" s="247"/>
      <c r="H14" s="247"/>
      <c r="I14" s="244"/>
      <c r="J14" s="229"/>
      <c r="K14" s="229"/>
      <c r="L14" s="116" t="str">
        <f>IFERROR(VLOOKUP($J14,Codificación!$A$2:$C$30,2,0),"N/A")</f>
        <v>N/A</v>
      </c>
      <c r="M14" s="103"/>
      <c r="N14" s="71"/>
      <c r="O14" s="71"/>
      <c r="P14" s="158" t="str">
        <f>IF($M14&gt;=1,($L14&amp;"-"&amp;$D$10&amp;"-"&amp;$F$10&amp;"-"&amp;$G$10),"")</f>
        <v/>
      </c>
      <c r="Q14" s="159" t="str">
        <f>IF(M14&gt;0,M14,"")</f>
        <v/>
      </c>
    </row>
    <row r="15" spans="1:17" s="72" customFormat="1" ht="15" customHeight="1" x14ac:dyDescent="0.2">
      <c r="B15" s="104">
        <f>B14+1</f>
        <v>2</v>
      </c>
      <c r="C15" s="117"/>
      <c r="D15" s="245"/>
      <c r="E15" s="246"/>
      <c r="F15" s="245"/>
      <c r="G15" s="248"/>
      <c r="H15" s="248"/>
      <c r="I15" s="246"/>
      <c r="J15" s="230"/>
      <c r="K15" s="230"/>
      <c r="L15" s="117" t="str">
        <f>IFERROR(VLOOKUP($J15,Codificación!$A$2:$C$30,2,0),"N/A")</f>
        <v>N/A</v>
      </c>
      <c r="M15" s="105"/>
      <c r="N15" s="71"/>
      <c r="O15" s="71"/>
      <c r="P15" s="158" t="str">
        <f t="shared" ref="P15:P48" si="0">IF($M15&gt;=1,($L15&amp;"-"&amp;$D$10&amp;"-"&amp;$F$10&amp;"-"&amp;$G$10),"")</f>
        <v/>
      </c>
      <c r="Q15" s="159" t="str">
        <f>IF(M15&gt;0,M15,"")</f>
        <v/>
      </c>
    </row>
    <row r="16" spans="1:17" s="72" customFormat="1" ht="15" customHeight="1" x14ac:dyDescent="0.2">
      <c r="B16" s="104">
        <f t="shared" ref="B16:B48" si="1">B15+1</f>
        <v>3</v>
      </c>
      <c r="C16" s="117"/>
      <c r="D16" s="245"/>
      <c r="E16" s="246"/>
      <c r="F16" s="245"/>
      <c r="G16" s="248"/>
      <c r="H16" s="248"/>
      <c r="I16" s="246"/>
      <c r="J16" s="230"/>
      <c r="K16" s="230"/>
      <c r="L16" s="117" t="str">
        <f>IFERROR(VLOOKUP($J16,Codificación!$A$2:$C$30,2,0),"N/A")</f>
        <v>N/A</v>
      </c>
      <c r="M16" s="105"/>
      <c r="N16" s="71"/>
      <c r="O16" s="71"/>
      <c r="P16" s="158" t="str">
        <f t="shared" si="0"/>
        <v/>
      </c>
      <c r="Q16" s="159" t="str">
        <f t="shared" ref="Q16:Q48" si="2">IF(M16&gt;0,M16,"")</f>
        <v/>
      </c>
    </row>
    <row r="17" spans="2:17" s="72" customFormat="1" ht="15" customHeight="1" x14ac:dyDescent="0.2">
      <c r="B17" s="104">
        <f t="shared" si="1"/>
        <v>4</v>
      </c>
      <c r="C17" s="117"/>
      <c r="D17" s="245"/>
      <c r="E17" s="246"/>
      <c r="F17" s="245"/>
      <c r="G17" s="248"/>
      <c r="H17" s="248"/>
      <c r="I17" s="246"/>
      <c r="J17" s="230"/>
      <c r="K17" s="230"/>
      <c r="L17" s="117" t="str">
        <f>IFERROR(VLOOKUP($J17,Codificación!$A$2:$C$30,2,0),"N/A")</f>
        <v>N/A</v>
      </c>
      <c r="M17" s="105"/>
      <c r="N17" s="71"/>
      <c r="O17" s="71"/>
      <c r="P17" s="158" t="str">
        <f t="shared" si="0"/>
        <v/>
      </c>
      <c r="Q17" s="159" t="str">
        <f t="shared" si="2"/>
        <v/>
      </c>
    </row>
    <row r="18" spans="2:17" s="72" customFormat="1" ht="15" customHeight="1" x14ac:dyDescent="0.2">
      <c r="B18" s="104">
        <f t="shared" si="1"/>
        <v>5</v>
      </c>
      <c r="C18" s="117"/>
      <c r="D18" s="245"/>
      <c r="E18" s="246"/>
      <c r="F18" s="245"/>
      <c r="G18" s="248"/>
      <c r="H18" s="248"/>
      <c r="I18" s="246"/>
      <c r="J18" s="230"/>
      <c r="K18" s="230"/>
      <c r="L18" s="117" t="str">
        <f>IFERROR(VLOOKUP($J18,Codificación!$A$2:$C$30,2,0),"N/A")</f>
        <v>N/A</v>
      </c>
      <c r="M18" s="105"/>
      <c r="N18" s="71"/>
      <c r="O18" s="71"/>
      <c r="P18" s="158" t="str">
        <f t="shared" si="0"/>
        <v/>
      </c>
      <c r="Q18" s="159" t="str">
        <f t="shared" si="2"/>
        <v/>
      </c>
    </row>
    <row r="19" spans="2:17" s="72" customFormat="1" ht="15" customHeight="1" x14ac:dyDescent="0.2">
      <c r="B19" s="104">
        <f t="shared" si="1"/>
        <v>6</v>
      </c>
      <c r="C19" s="117"/>
      <c r="D19" s="245"/>
      <c r="E19" s="246"/>
      <c r="F19" s="245"/>
      <c r="G19" s="248"/>
      <c r="H19" s="248"/>
      <c r="I19" s="246"/>
      <c r="J19" s="230"/>
      <c r="K19" s="230"/>
      <c r="L19" s="117" t="str">
        <f>IFERROR(VLOOKUP($J19,Codificación!$A$2:$C$30,2,0),"N/A")</f>
        <v>N/A</v>
      </c>
      <c r="M19" s="105"/>
      <c r="N19" s="71"/>
      <c r="O19" s="71"/>
      <c r="P19" s="158" t="str">
        <f t="shared" si="0"/>
        <v/>
      </c>
      <c r="Q19" s="159" t="str">
        <f t="shared" si="2"/>
        <v/>
      </c>
    </row>
    <row r="20" spans="2:17" s="72" customFormat="1" ht="15" customHeight="1" x14ac:dyDescent="0.2">
      <c r="B20" s="104">
        <f t="shared" si="1"/>
        <v>7</v>
      </c>
      <c r="C20" s="117"/>
      <c r="D20" s="245"/>
      <c r="E20" s="246"/>
      <c r="F20" s="245"/>
      <c r="G20" s="248"/>
      <c r="H20" s="248"/>
      <c r="I20" s="246"/>
      <c r="J20" s="230"/>
      <c r="K20" s="230"/>
      <c r="L20" s="117" t="str">
        <f>IFERROR(VLOOKUP($J20,Codificación!$A$2:$C$30,2,0),"N/A")</f>
        <v>N/A</v>
      </c>
      <c r="M20" s="105"/>
      <c r="N20" s="71"/>
      <c r="O20" s="71"/>
      <c r="P20" s="158" t="str">
        <f t="shared" si="0"/>
        <v/>
      </c>
      <c r="Q20" s="159" t="str">
        <f t="shared" si="2"/>
        <v/>
      </c>
    </row>
    <row r="21" spans="2:17" s="72" customFormat="1" ht="15" customHeight="1" x14ac:dyDescent="0.2">
      <c r="B21" s="104">
        <f t="shared" si="1"/>
        <v>8</v>
      </c>
      <c r="C21" s="117"/>
      <c r="D21" s="245"/>
      <c r="E21" s="246"/>
      <c r="F21" s="245"/>
      <c r="G21" s="248"/>
      <c r="H21" s="248"/>
      <c r="I21" s="246"/>
      <c r="J21" s="230"/>
      <c r="K21" s="230"/>
      <c r="L21" s="117" t="str">
        <f>IFERROR(VLOOKUP($J21,Codificación!$A$2:$C$30,2,0),"N/A")</f>
        <v>N/A</v>
      </c>
      <c r="M21" s="105"/>
      <c r="N21" s="71"/>
      <c r="O21" s="71"/>
      <c r="P21" s="158" t="str">
        <f t="shared" si="0"/>
        <v/>
      </c>
      <c r="Q21" s="159" t="str">
        <f t="shared" si="2"/>
        <v/>
      </c>
    </row>
    <row r="22" spans="2:17" s="72" customFormat="1" ht="15" customHeight="1" x14ac:dyDescent="0.2">
      <c r="B22" s="104">
        <f t="shared" si="1"/>
        <v>9</v>
      </c>
      <c r="C22" s="117"/>
      <c r="D22" s="245"/>
      <c r="E22" s="246"/>
      <c r="F22" s="245"/>
      <c r="G22" s="248"/>
      <c r="H22" s="248"/>
      <c r="I22" s="246"/>
      <c r="J22" s="230"/>
      <c r="K22" s="230"/>
      <c r="L22" s="117" t="str">
        <f>IFERROR(VLOOKUP($J22,Codificación!$A$2:$C$30,2,0),"N/A")</f>
        <v>N/A</v>
      </c>
      <c r="M22" s="105"/>
      <c r="N22" s="71"/>
      <c r="O22" s="71"/>
      <c r="P22" s="158" t="str">
        <f t="shared" si="0"/>
        <v/>
      </c>
      <c r="Q22" s="159" t="str">
        <f t="shared" si="2"/>
        <v/>
      </c>
    </row>
    <row r="23" spans="2:17" s="72" customFormat="1" ht="15" customHeight="1" x14ac:dyDescent="0.2">
      <c r="B23" s="104">
        <f t="shared" si="1"/>
        <v>10</v>
      </c>
      <c r="C23" s="117"/>
      <c r="D23" s="245"/>
      <c r="E23" s="246"/>
      <c r="F23" s="245"/>
      <c r="G23" s="248"/>
      <c r="H23" s="248"/>
      <c r="I23" s="246"/>
      <c r="J23" s="230"/>
      <c r="K23" s="230"/>
      <c r="L23" s="117" t="str">
        <f>IFERROR(VLOOKUP($J23,Codificación!$A$2:$C$30,2,0),"N/A")</f>
        <v>N/A</v>
      </c>
      <c r="M23" s="105"/>
      <c r="N23" s="71"/>
      <c r="O23" s="71"/>
      <c r="P23" s="158" t="str">
        <f t="shared" si="0"/>
        <v/>
      </c>
      <c r="Q23" s="159" t="str">
        <f t="shared" si="2"/>
        <v/>
      </c>
    </row>
    <row r="24" spans="2:17" s="72" customFormat="1" ht="15" customHeight="1" x14ac:dyDescent="0.2">
      <c r="B24" s="104">
        <f t="shared" si="1"/>
        <v>11</v>
      </c>
      <c r="C24" s="117"/>
      <c r="D24" s="245"/>
      <c r="E24" s="246"/>
      <c r="F24" s="245"/>
      <c r="G24" s="248"/>
      <c r="H24" s="248"/>
      <c r="I24" s="246"/>
      <c r="J24" s="230"/>
      <c r="K24" s="230"/>
      <c r="L24" s="117" t="str">
        <f>IFERROR(VLOOKUP($J24,Codificación!$A$2:$C$30,2,0),"N/A")</f>
        <v>N/A</v>
      </c>
      <c r="M24" s="105"/>
      <c r="N24" s="71"/>
      <c r="O24" s="71"/>
      <c r="P24" s="158" t="str">
        <f t="shared" si="0"/>
        <v/>
      </c>
      <c r="Q24" s="159" t="str">
        <f t="shared" si="2"/>
        <v/>
      </c>
    </row>
    <row r="25" spans="2:17" s="72" customFormat="1" ht="15" customHeight="1" x14ac:dyDescent="0.2">
      <c r="B25" s="104">
        <f t="shared" si="1"/>
        <v>12</v>
      </c>
      <c r="C25" s="117"/>
      <c r="D25" s="245"/>
      <c r="E25" s="246"/>
      <c r="F25" s="245"/>
      <c r="G25" s="248"/>
      <c r="H25" s="248"/>
      <c r="I25" s="246"/>
      <c r="J25" s="230"/>
      <c r="K25" s="230"/>
      <c r="L25" s="117" t="str">
        <f>IFERROR(VLOOKUP($J25,Codificación!$A$2:$C$30,2,0),"N/A")</f>
        <v>N/A</v>
      </c>
      <c r="M25" s="105"/>
      <c r="N25" s="71"/>
      <c r="O25" s="71"/>
      <c r="P25" s="158" t="str">
        <f t="shared" si="0"/>
        <v/>
      </c>
      <c r="Q25" s="159" t="str">
        <f t="shared" si="2"/>
        <v/>
      </c>
    </row>
    <row r="26" spans="2:17" s="72" customFormat="1" ht="15" customHeight="1" x14ac:dyDescent="0.2">
      <c r="B26" s="104">
        <f t="shared" si="1"/>
        <v>13</v>
      </c>
      <c r="C26" s="117"/>
      <c r="D26" s="245"/>
      <c r="E26" s="246"/>
      <c r="F26" s="245"/>
      <c r="G26" s="248"/>
      <c r="H26" s="248"/>
      <c r="I26" s="246"/>
      <c r="J26" s="230"/>
      <c r="K26" s="230"/>
      <c r="L26" s="117" t="str">
        <f>IFERROR(VLOOKUP($J26,Codificación!$A$2:$C$30,2,0),"N/A")</f>
        <v>N/A</v>
      </c>
      <c r="M26" s="105"/>
      <c r="N26" s="71"/>
      <c r="O26" s="71"/>
      <c r="P26" s="158" t="str">
        <f t="shared" si="0"/>
        <v/>
      </c>
      <c r="Q26" s="159" t="str">
        <f t="shared" si="2"/>
        <v/>
      </c>
    </row>
    <row r="27" spans="2:17" s="72" customFormat="1" ht="15" customHeight="1" x14ac:dyDescent="0.2">
      <c r="B27" s="104">
        <f t="shared" si="1"/>
        <v>14</v>
      </c>
      <c r="C27" s="117"/>
      <c r="D27" s="245"/>
      <c r="E27" s="246"/>
      <c r="F27" s="245"/>
      <c r="G27" s="248"/>
      <c r="H27" s="248"/>
      <c r="I27" s="246"/>
      <c r="J27" s="230"/>
      <c r="K27" s="230"/>
      <c r="L27" s="117" t="str">
        <f>IFERROR(VLOOKUP($J27,Codificación!$A$2:$C$30,2,0),"N/A")</f>
        <v>N/A</v>
      </c>
      <c r="M27" s="105"/>
      <c r="N27" s="71"/>
      <c r="O27" s="71"/>
      <c r="P27" s="158" t="str">
        <f t="shared" si="0"/>
        <v/>
      </c>
      <c r="Q27" s="159" t="str">
        <f t="shared" si="2"/>
        <v/>
      </c>
    </row>
    <row r="28" spans="2:17" s="72" customFormat="1" ht="15" customHeight="1" x14ac:dyDescent="0.2">
      <c r="B28" s="104">
        <f t="shared" si="1"/>
        <v>15</v>
      </c>
      <c r="C28" s="117"/>
      <c r="D28" s="245"/>
      <c r="E28" s="246"/>
      <c r="F28" s="245"/>
      <c r="G28" s="248"/>
      <c r="H28" s="248"/>
      <c r="I28" s="246"/>
      <c r="J28" s="230"/>
      <c r="K28" s="230"/>
      <c r="L28" s="117" t="str">
        <f>IFERROR(VLOOKUP($J28,Codificación!$A$2:$C$30,2,0),"N/A")</f>
        <v>N/A</v>
      </c>
      <c r="M28" s="105"/>
      <c r="N28" s="71"/>
      <c r="O28" s="71"/>
      <c r="P28" s="158" t="str">
        <f t="shared" si="0"/>
        <v/>
      </c>
      <c r="Q28" s="159" t="str">
        <f t="shared" si="2"/>
        <v/>
      </c>
    </row>
    <row r="29" spans="2:17" s="72" customFormat="1" ht="15" customHeight="1" x14ac:dyDescent="0.2">
      <c r="B29" s="104">
        <f t="shared" si="1"/>
        <v>16</v>
      </c>
      <c r="C29" s="117"/>
      <c r="D29" s="245"/>
      <c r="E29" s="246"/>
      <c r="F29" s="245"/>
      <c r="G29" s="248"/>
      <c r="H29" s="248"/>
      <c r="I29" s="246"/>
      <c r="J29" s="230"/>
      <c r="K29" s="230"/>
      <c r="L29" s="117" t="str">
        <f>IFERROR(VLOOKUP($J29,Codificación!$A$2:$C$30,2,0),"N/A")</f>
        <v>N/A</v>
      </c>
      <c r="M29" s="105"/>
      <c r="N29" s="71"/>
      <c r="O29" s="71"/>
      <c r="P29" s="158" t="str">
        <f t="shared" si="0"/>
        <v/>
      </c>
      <c r="Q29" s="159" t="str">
        <f t="shared" si="2"/>
        <v/>
      </c>
    </row>
    <row r="30" spans="2:17" s="72" customFormat="1" ht="15" customHeight="1" x14ac:dyDescent="0.2">
      <c r="B30" s="104">
        <f t="shared" si="1"/>
        <v>17</v>
      </c>
      <c r="C30" s="117"/>
      <c r="D30" s="245"/>
      <c r="E30" s="246"/>
      <c r="F30" s="245"/>
      <c r="G30" s="248"/>
      <c r="H30" s="248"/>
      <c r="I30" s="246"/>
      <c r="J30" s="230"/>
      <c r="K30" s="230"/>
      <c r="L30" s="117" t="str">
        <f>IFERROR(VLOOKUP($J30,Codificación!$A$2:$C$30,2,0),"N/A")</f>
        <v>N/A</v>
      </c>
      <c r="M30" s="105"/>
      <c r="N30" s="71"/>
      <c r="O30" s="71"/>
      <c r="P30" s="158" t="str">
        <f t="shared" si="0"/>
        <v/>
      </c>
      <c r="Q30" s="159" t="str">
        <f t="shared" si="2"/>
        <v/>
      </c>
    </row>
    <row r="31" spans="2:17" s="72" customFormat="1" ht="15" customHeight="1" x14ac:dyDescent="0.2">
      <c r="B31" s="104">
        <f t="shared" si="1"/>
        <v>18</v>
      </c>
      <c r="C31" s="117"/>
      <c r="D31" s="245"/>
      <c r="E31" s="246"/>
      <c r="F31" s="245"/>
      <c r="G31" s="248"/>
      <c r="H31" s="248"/>
      <c r="I31" s="246"/>
      <c r="J31" s="230"/>
      <c r="K31" s="230"/>
      <c r="L31" s="117" t="str">
        <f>IFERROR(VLOOKUP($J31,Codificación!$A$2:$C$30,2,0),"N/A")</f>
        <v>N/A</v>
      </c>
      <c r="M31" s="105"/>
      <c r="N31" s="71"/>
      <c r="O31" s="71"/>
      <c r="P31" s="158" t="str">
        <f t="shared" si="0"/>
        <v/>
      </c>
      <c r="Q31" s="159" t="str">
        <f t="shared" si="2"/>
        <v/>
      </c>
    </row>
    <row r="32" spans="2:17" s="72" customFormat="1" ht="15" customHeight="1" x14ac:dyDescent="0.2">
      <c r="B32" s="104">
        <f t="shared" si="1"/>
        <v>19</v>
      </c>
      <c r="C32" s="117"/>
      <c r="D32" s="245"/>
      <c r="E32" s="246"/>
      <c r="F32" s="245"/>
      <c r="G32" s="248"/>
      <c r="H32" s="248"/>
      <c r="I32" s="246"/>
      <c r="J32" s="230"/>
      <c r="K32" s="230"/>
      <c r="L32" s="117" t="str">
        <f>IFERROR(VLOOKUP($J32,Codificación!$A$2:$C$30,2,0),"N/A")</f>
        <v>N/A</v>
      </c>
      <c r="M32" s="105"/>
      <c r="N32" s="71"/>
      <c r="O32" s="71"/>
      <c r="P32" s="158" t="str">
        <f t="shared" si="0"/>
        <v/>
      </c>
      <c r="Q32" s="159" t="str">
        <f t="shared" si="2"/>
        <v/>
      </c>
    </row>
    <row r="33" spans="2:17" s="72" customFormat="1" ht="15" customHeight="1" x14ac:dyDescent="0.2">
      <c r="B33" s="104">
        <f t="shared" si="1"/>
        <v>20</v>
      </c>
      <c r="C33" s="117"/>
      <c r="D33" s="245"/>
      <c r="E33" s="246"/>
      <c r="F33" s="245"/>
      <c r="G33" s="248"/>
      <c r="H33" s="248"/>
      <c r="I33" s="246"/>
      <c r="J33" s="230"/>
      <c r="K33" s="230"/>
      <c r="L33" s="117" t="str">
        <f>IFERROR(VLOOKUP($J33,Codificación!$A$2:$C$30,2,0),"N/A")</f>
        <v>N/A</v>
      </c>
      <c r="M33" s="105"/>
      <c r="N33" s="71"/>
      <c r="O33" s="71"/>
      <c r="P33" s="158" t="str">
        <f t="shared" si="0"/>
        <v/>
      </c>
      <c r="Q33" s="159" t="str">
        <f t="shared" si="2"/>
        <v/>
      </c>
    </row>
    <row r="34" spans="2:17" s="72" customFormat="1" ht="15" customHeight="1" x14ac:dyDescent="0.2">
      <c r="B34" s="104">
        <f t="shared" si="1"/>
        <v>21</v>
      </c>
      <c r="C34" s="117"/>
      <c r="D34" s="245"/>
      <c r="E34" s="246"/>
      <c r="F34" s="245"/>
      <c r="G34" s="248"/>
      <c r="H34" s="248"/>
      <c r="I34" s="246"/>
      <c r="J34" s="230"/>
      <c r="K34" s="230"/>
      <c r="L34" s="117" t="str">
        <f>IFERROR(VLOOKUP($J34,Codificación!$A$2:$C$30,2,0),"N/A")</f>
        <v>N/A</v>
      </c>
      <c r="M34" s="105"/>
      <c r="N34" s="71"/>
      <c r="O34" s="71"/>
      <c r="P34" s="158" t="str">
        <f t="shared" si="0"/>
        <v/>
      </c>
      <c r="Q34" s="159" t="str">
        <f t="shared" si="2"/>
        <v/>
      </c>
    </row>
    <row r="35" spans="2:17" s="72" customFormat="1" ht="15" customHeight="1" x14ac:dyDescent="0.2">
      <c r="B35" s="104">
        <f t="shared" si="1"/>
        <v>22</v>
      </c>
      <c r="C35" s="117"/>
      <c r="D35" s="245"/>
      <c r="E35" s="246"/>
      <c r="F35" s="245"/>
      <c r="G35" s="248"/>
      <c r="H35" s="248"/>
      <c r="I35" s="246"/>
      <c r="J35" s="230"/>
      <c r="K35" s="230"/>
      <c r="L35" s="117" t="str">
        <f>IFERROR(VLOOKUP($J35,Codificación!$A$2:$C$30,2,0),"N/A")</f>
        <v>N/A</v>
      </c>
      <c r="M35" s="105"/>
      <c r="N35" s="71"/>
      <c r="O35" s="71"/>
      <c r="P35" s="158" t="str">
        <f t="shared" si="0"/>
        <v/>
      </c>
      <c r="Q35" s="159" t="str">
        <f t="shared" si="2"/>
        <v/>
      </c>
    </row>
    <row r="36" spans="2:17" s="72" customFormat="1" ht="15" customHeight="1" x14ac:dyDescent="0.2">
      <c r="B36" s="104">
        <f t="shared" si="1"/>
        <v>23</v>
      </c>
      <c r="C36" s="117"/>
      <c r="D36" s="245"/>
      <c r="E36" s="246"/>
      <c r="F36" s="245"/>
      <c r="G36" s="248"/>
      <c r="H36" s="248"/>
      <c r="I36" s="246"/>
      <c r="J36" s="230"/>
      <c r="K36" s="230"/>
      <c r="L36" s="117" t="str">
        <f>IFERROR(VLOOKUP($J36,Codificación!$A$2:$C$30,2,0),"N/A")</f>
        <v>N/A</v>
      </c>
      <c r="M36" s="105"/>
      <c r="N36" s="71"/>
      <c r="O36" s="71"/>
      <c r="P36" s="158" t="str">
        <f t="shared" si="0"/>
        <v/>
      </c>
      <c r="Q36" s="159" t="str">
        <f t="shared" si="2"/>
        <v/>
      </c>
    </row>
    <row r="37" spans="2:17" s="72" customFormat="1" ht="15" customHeight="1" x14ac:dyDescent="0.2">
      <c r="B37" s="104">
        <f t="shared" si="1"/>
        <v>24</v>
      </c>
      <c r="C37" s="117"/>
      <c r="D37" s="245"/>
      <c r="E37" s="246"/>
      <c r="F37" s="245"/>
      <c r="G37" s="248"/>
      <c r="H37" s="248"/>
      <c r="I37" s="246"/>
      <c r="J37" s="230"/>
      <c r="K37" s="230"/>
      <c r="L37" s="117" t="str">
        <f>IFERROR(VLOOKUP($J37,Codificación!$A$2:$C$30,2,0),"N/A")</f>
        <v>N/A</v>
      </c>
      <c r="M37" s="105"/>
      <c r="N37" s="71"/>
      <c r="O37" s="71"/>
      <c r="P37" s="158" t="str">
        <f t="shared" si="0"/>
        <v/>
      </c>
      <c r="Q37" s="159" t="str">
        <f t="shared" si="2"/>
        <v/>
      </c>
    </row>
    <row r="38" spans="2:17" s="72" customFormat="1" ht="15" customHeight="1" x14ac:dyDescent="0.2">
      <c r="B38" s="104">
        <f t="shared" si="1"/>
        <v>25</v>
      </c>
      <c r="C38" s="117"/>
      <c r="D38" s="245"/>
      <c r="E38" s="246"/>
      <c r="F38" s="245"/>
      <c r="G38" s="248"/>
      <c r="H38" s="248"/>
      <c r="I38" s="246"/>
      <c r="J38" s="230"/>
      <c r="K38" s="230"/>
      <c r="L38" s="117" t="str">
        <f>IFERROR(VLOOKUP($J38,Codificación!$A$2:$C$30,2,0),"N/A")</f>
        <v>N/A</v>
      </c>
      <c r="M38" s="105"/>
      <c r="N38" s="71"/>
      <c r="O38" s="71"/>
      <c r="P38" s="158" t="str">
        <f t="shared" si="0"/>
        <v/>
      </c>
      <c r="Q38" s="159" t="str">
        <f t="shared" si="2"/>
        <v/>
      </c>
    </row>
    <row r="39" spans="2:17" s="72" customFormat="1" ht="15" customHeight="1" x14ac:dyDescent="0.2">
      <c r="B39" s="104">
        <f t="shared" si="1"/>
        <v>26</v>
      </c>
      <c r="C39" s="117"/>
      <c r="D39" s="245"/>
      <c r="E39" s="246"/>
      <c r="F39" s="245"/>
      <c r="G39" s="248"/>
      <c r="H39" s="248"/>
      <c r="I39" s="246"/>
      <c r="J39" s="230"/>
      <c r="K39" s="230"/>
      <c r="L39" s="117" t="str">
        <f>IFERROR(VLOOKUP($J39,Codificación!$A$2:$C$30,2,0),"N/A")</f>
        <v>N/A</v>
      </c>
      <c r="M39" s="105"/>
      <c r="N39" s="71"/>
      <c r="O39" s="71"/>
      <c r="P39" s="158" t="str">
        <f t="shared" si="0"/>
        <v/>
      </c>
      <c r="Q39" s="159" t="str">
        <f t="shared" si="2"/>
        <v/>
      </c>
    </row>
    <row r="40" spans="2:17" s="72" customFormat="1" ht="15" customHeight="1" x14ac:dyDescent="0.2">
      <c r="B40" s="104">
        <f t="shared" si="1"/>
        <v>27</v>
      </c>
      <c r="C40" s="117"/>
      <c r="D40" s="245"/>
      <c r="E40" s="246"/>
      <c r="F40" s="245"/>
      <c r="G40" s="248"/>
      <c r="H40" s="248"/>
      <c r="I40" s="246"/>
      <c r="J40" s="230"/>
      <c r="K40" s="230"/>
      <c r="L40" s="117" t="str">
        <f>IFERROR(VLOOKUP($J40,Codificación!$A$2:$C$30,2,0),"N/A")</f>
        <v>N/A</v>
      </c>
      <c r="M40" s="105"/>
      <c r="N40" s="71"/>
      <c r="O40" s="71"/>
      <c r="P40" s="158" t="str">
        <f t="shared" si="0"/>
        <v/>
      </c>
      <c r="Q40" s="159" t="str">
        <f t="shared" si="2"/>
        <v/>
      </c>
    </row>
    <row r="41" spans="2:17" s="72" customFormat="1" ht="15" customHeight="1" x14ac:dyDescent="0.2">
      <c r="B41" s="104">
        <f t="shared" si="1"/>
        <v>28</v>
      </c>
      <c r="C41" s="117"/>
      <c r="D41" s="245"/>
      <c r="E41" s="246"/>
      <c r="F41" s="245"/>
      <c r="G41" s="248"/>
      <c r="H41" s="248"/>
      <c r="I41" s="246"/>
      <c r="J41" s="230"/>
      <c r="K41" s="230"/>
      <c r="L41" s="117" t="str">
        <f>IFERROR(VLOOKUP($J41,Codificación!$A$2:$C$30,2,0),"N/A")</f>
        <v>N/A</v>
      </c>
      <c r="M41" s="105"/>
      <c r="N41" s="71"/>
      <c r="O41" s="71"/>
      <c r="P41" s="158" t="str">
        <f t="shared" si="0"/>
        <v/>
      </c>
      <c r="Q41" s="159" t="str">
        <f t="shared" si="2"/>
        <v/>
      </c>
    </row>
    <row r="42" spans="2:17" s="72" customFormat="1" ht="15" customHeight="1" x14ac:dyDescent="0.2">
      <c r="B42" s="104">
        <f t="shared" si="1"/>
        <v>29</v>
      </c>
      <c r="C42" s="117"/>
      <c r="D42" s="245"/>
      <c r="E42" s="246"/>
      <c r="F42" s="245"/>
      <c r="G42" s="248"/>
      <c r="H42" s="248"/>
      <c r="I42" s="246"/>
      <c r="J42" s="230"/>
      <c r="K42" s="230"/>
      <c r="L42" s="117" t="str">
        <f>IFERROR(VLOOKUP($J42,Codificación!$A$2:$C$30,2,0),"N/A")</f>
        <v>N/A</v>
      </c>
      <c r="M42" s="105"/>
      <c r="N42" s="71"/>
      <c r="O42" s="71"/>
      <c r="P42" s="158" t="str">
        <f t="shared" si="0"/>
        <v/>
      </c>
      <c r="Q42" s="159" t="str">
        <f t="shared" si="2"/>
        <v/>
      </c>
    </row>
    <row r="43" spans="2:17" s="72" customFormat="1" ht="15" x14ac:dyDescent="0.2">
      <c r="B43" s="104">
        <f t="shared" si="1"/>
        <v>30</v>
      </c>
      <c r="C43" s="117"/>
      <c r="D43" s="245"/>
      <c r="E43" s="246"/>
      <c r="F43" s="245"/>
      <c r="G43" s="248"/>
      <c r="H43" s="248"/>
      <c r="I43" s="246"/>
      <c r="J43" s="230"/>
      <c r="K43" s="230"/>
      <c r="L43" s="117" t="str">
        <f>IFERROR(VLOOKUP($J43,Codificación!$A$2:$C$30,2,0),"N/A")</f>
        <v>N/A</v>
      </c>
      <c r="M43" s="105"/>
      <c r="N43" s="71"/>
      <c r="O43" s="71"/>
      <c r="P43" s="158" t="str">
        <f t="shared" si="0"/>
        <v/>
      </c>
      <c r="Q43" s="159" t="str">
        <f t="shared" si="2"/>
        <v/>
      </c>
    </row>
    <row r="44" spans="2:17" ht="14.25" x14ac:dyDescent="0.2">
      <c r="B44" s="104">
        <f t="shared" si="1"/>
        <v>31</v>
      </c>
      <c r="C44" s="117"/>
      <c r="D44" s="245"/>
      <c r="E44" s="246"/>
      <c r="F44" s="245"/>
      <c r="G44" s="248"/>
      <c r="H44" s="248"/>
      <c r="I44" s="246"/>
      <c r="J44" s="230"/>
      <c r="K44" s="230"/>
      <c r="L44" s="117" t="str">
        <f>IFERROR(VLOOKUP($J44,Codificación!$A$2:$C$30,2,0),"N/A")</f>
        <v>N/A</v>
      </c>
      <c r="M44" s="105"/>
      <c r="N44" s="73"/>
      <c r="O44" s="73"/>
      <c r="P44" s="158" t="str">
        <f t="shared" si="0"/>
        <v/>
      </c>
      <c r="Q44" s="159" t="str">
        <f t="shared" si="2"/>
        <v/>
      </c>
    </row>
    <row r="45" spans="2:17" ht="14.25" x14ac:dyDescent="0.2">
      <c r="B45" s="104">
        <f t="shared" si="1"/>
        <v>32</v>
      </c>
      <c r="C45" s="117"/>
      <c r="D45" s="245"/>
      <c r="E45" s="246"/>
      <c r="F45" s="245"/>
      <c r="G45" s="248"/>
      <c r="H45" s="248"/>
      <c r="I45" s="246"/>
      <c r="J45" s="230"/>
      <c r="K45" s="230"/>
      <c r="L45" s="117" t="str">
        <f>IFERROR(VLOOKUP($J45,Codificación!$A$2:$C$30,2,0),"N/A")</f>
        <v>N/A</v>
      </c>
      <c r="M45" s="105"/>
      <c r="N45" s="73"/>
      <c r="O45" s="73"/>
      <c r="P45" s="158" t="str">
        <f t="shared" si="0"/>
        <v/>
      </c>
      <c r="Q45" s="159" t="str">
        <f t="shared" si="2"/>
        <v/>
      </c>
    </row>
    <row r="46" spans="2:17" ht="14.25" x14ac:dyDescent="0.2">
      <c r="B46" s="104">
        <f t="shared" si="1"/>
        <v>33</v>
      </c>
      <c r="C46" s="117"/>
      <c r="D46" s="245"/>
      <c r="E46" s="246"/>
      <c r="F46" s="245"/>
      <c r="G46" s="248"/>
      <c r="H46" s="248"/>
      <c r="I46" s="246"/>
      <c r="J46" s="230"/>
      <c r="K46" s="230"/>
      <c r="L46" s="117" t="str">
        <f>IFERROR(VLOOKUP($J46,Codificación!$A$2:$C$30,2,0),"N/A")</f>
        <v>N/A</v>
      </c>
      <c r="M46" s="105"/>
      <c r="N46" s="73"/>
      <c r="O46" s="73"/>
      <c r="P46" s="158" t="str">
        <f t="shared" si="0"/>
        <v/>
      </c>
      <c r="Q46" s="159" t="str">
        <f t="shared" si="2"/>
        <v/>
      </c>
    </row>
    <row r="47" spans="2:17" ht="14.25" x14ac:dyDescent="0.2">
      <c r="B47" s="104">
        <f t="shared" si="1"/>
        <v>34</v>
      </c>
      <c r="C47" s="117"/>
      <c r="D47" s="245"/>
      <c r="E47" s="246"/>
      <c r="F47" s="245"/>
      <c r="G47" s="248"/>
      <c r="H47" s="248"/>
      <c r="I47" s="246"/>
      <c r="J47" s="230"/>
      <c r="K47" s="230"/>
      <c r="L47" s="117" t="str">
        <f>IFERROR(VLOOKUP($J47,Codificación!$A$2:$C$30,2,0),"N/A")</f>
        <v>N/A</v>
      </c>
      <c r="M47" s="105"/>
      <c r="N47" s="73"/>
      <c r="O47" s="73"/>
      <c r="P47" s="158" t="str">
        <f t="shared" si="0"/>
        <v/>
      </c>
      <c r="Q47" s="159" t="str">
        <f t="shared" si="2"/>
        <v/>
      </c>
    </row>
    <row r="48" spans="2:17" ht="15" thickBot="1" x14ac:dyDescent="0.25">
      <c r="B48" s="106">
        <f t="shared" si="1"/>
        <v>35</v>
      </c>
      <c r="C48" s="118"/>
      <c r="D48" s="285"/>
      <c r="E48" s="286"/>
      <c r="F48" s="285"/>
      <c r="G48" s="287"/>
      <c r="H48" s="287"/>
      <c r="I48" s="286"/>
      <c r="J48" s="251"/>
      <c r="K48" s="251"/>
      <c r="L48" s="118" t="str">
        <f>IFERROR(VLOOKUP($J48,Codificación!$A$2:$C$30,2,0),"N/A")</f>
        <v>N/A</v>
      </c>
      <c r="M48" s="107"/>
      <c r="N48" s="73"/>
      <c r="O48" s="73"/>
      <c r="P48" s="160" t="str">
        <f t="shared" si="0"/>
        <v/>
      </c>
      <c r="Q48" s="161" t="str">
        <f t="shared" si="2"/>
        <v/>
      </c>
    </row>
    <row r="49" spans="2:17" ht="23.45" customHeight="1" thickBot="1" x14ac:dyDescent="0.25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66" t="s">
        <v>91</v>
      </c>
      <c r="M49" s="142">
        <f>SUM(M14:M48)</f>
        <v>0</v>
      </c>
      <c r="N49" s="74"/>
      <c r="O49" s="74"/>
      <c r="P49" s="162"/>
      <c r="Q49" s="162"/>
    </row>
    <row r="50" spans="2:17" ht="9" customHeight="1" thickBot="1" x14ac:dyDescent="0.25">
      <c r="D50" s="75"/>
      <c r="E50" s="75"/>
      <c r="F50" s="75"/>
      <c r="G50" s="75"/>
      <c r="H50" s="75"/>
      <c r="I50" s="76"/>
      <c r="J50" s="37"/>
      <c r="K50" s="37"/>
      <c r="L50" s="37"/>
      <c r="M50" s="77"/>
      <c r="N50" s="77"/>
      <c r="O50" s="77"/>
      <c r="P50" s="162"/>
      <c r="Q50" s="162"/>
    </row>
    <row r="51" spans="2:17" ht="23.45" customHeight="1" thickBot="1" x14ac:dyDescent="0.25">
      <c r="B51" s="253" t="s">
        <v>71</v>
      </c>
      <c r="C51" s="254"/>
      <c r="D51" s="254"/>
      <c r="E51" s="254"/>
      <c r="F51" s="254"/>
      <c r="G51" s="254"/>
      <c r="H51" s="255"/>
      <c r="I51" s="135"/>
      <c r="J51" s="32"/>
      <c r="K51" s="78"/>
      <c r="L51" s="79" t="s">
        <v>23</v>
      </c>
      <c r="M51" s="143">
        <f>$J$9</f>
        <v>0</v>
      </c>
      <c r="N51" s="32"/>
      <c r="O51" s="32"/>
      <c r="P51" s="162"/>
      <c r="Q51" s="162"/>
    </row>
    <row r="52" spans="2:17" ht="10.15" customHeight="1" thickBot="1" x14ac:dyDescent="0.25">
      <c r="B52" s="256"/>
      <c r="C52" s="257"/>
      <c r="D52" s="257"/>
      <c r="E52" s="257"/>
      <c r="F52" s="257"/>
      <c r="G52" s="257"/>
      <c r="H52" s="258"/>
      <c r="I52" s="135"/>
      <c r="J52" s="32"/>
      <c r="K52" s="78"/>
      <c r="L52" s="80"/>
      <c r="M52" s="32"/>
      <c r="N52" s="32"/>
      <c r="O52" s="32"/>
      <c r="P52" s="162"/>
      <c r="Q52" s="162"/>
    </row>
    <row r="53" spans="2:17" ht="23.45" customHeight="1" thickBot="1" x14ac:dyDescent="0.25">
      <c r="B53" s="256"/>
      <c r="C53" s="257"/>
      <c r="D53" s="257"/>
      <c r="E53" s="257"/>
      <c r="F53" s="257"/>
      <c r="G53" s="257"/>
      <c r="H53" s="258"/>
      <c r="I53" s="135"/>
      <c r="J53" s="32"/>
      <c r="K53" s="78"/>
      <c r="L53" s="79" t="str">
        <f>IF($M$49=$M$51,"Saldo",IF($M$49&gt;$M$51,"Saldo a Favor",IF($M$49&lt;$M$51,"Saldo a Reintegrar")))</f>
        <v>Saldo</v>
      </c>
      <c r="M53" s="143" t="str">
        <f>IF($M$49=$M$51,"0",IF($M$49&gt;$M$51,($M$49-$M$51),IF($M$49&lt;$M$51,($M$51-$M$49))))</f>
        <v>0</v>
      </c>
      <c r="N53" s="32"/>
      <c r="O53" s="32"/>
      <c r="P53" s="162"/>
      <c r="Q53" s="162"/>
    </row>
    <row r="54" spans="2:17" s="81" customFormat="1" ht="10.15" customHeight="1" thickBot="1" x14ac:dyDescent="0.25">
      <c r="B54" s="259"/>
      <c r="C54" s="260"/>
      <c r="D54" s="260"/>
      <c r="E54" s="260"/>
      <c r="F54" s="260"/>
      <c r="G54" s="260"/>
      <c r="H54" s="261"/>
      <c r="I54" s="135"/>
      <c r="K54" s="34"/>
      <c r="L54" s="34"/>
      <c r="M54" s="34"/>
      <c r="N54" s="82"/>
      <c r="O54" s="82"/>
      <c r="P54" s="163"/>
      <c r="Q54" s="163"/>
    </row>
    <row r="55" spans="2:17" s="81" customFormat="1" ht="15" thickBot="1" x14ac:dyDescent="0.25">
      <c r="K55" s="34"/>
      <c r="N55" s="82"/>
      <c r="O55" s="82"/>
      <c r="P55" s="163"/>
      <c r="Q55" s="163"/>
    </row>
    <row r="56" spans="2:17" ht="16.5" customHeight="1" thickBot="1" x14ac:dyDescent="0.25">
      <c r="B56" s="282" t="s">
        <v>26</v>
      </c>
      <c r="C56" s="283"/>
      <c r="D56" s="283"/>
      <c r="E56" s="283"/>
      <c r="F56" s="283"/>
      <c r="G56" s="283"/>
      <c r="H56" s="283"/>
      <c r="I56" s="284"/>
      <c r="J56" s="81"/>
      <c r="N56" s="82"/>
      <c r="O56" s="82"/>
    </row>
    <row r="57" spans="2:17" ht="27.75" customHeight="1" thickBot="1" x14ac:dyDescent="0.25">
      <c r="B57" s="252" t="s">
        <v>99</v>
      </c>
      <c r="C57" s="208"/>
      <c r="D57" s="208"/>
      <c r="E57" s="208"/>
      <c r="F57" s="208"/>
      <c r="G57" s="208"/>
      <c r="H57" s="262" t="s">
        <v>101</v>
      </c>
      <c r="I57" s="263"/>
      <c r="J57" s="81"/>
      <c r="L57" s="109" t="s">
        <v>16</v>
      </c>
      <c r="M57" s="111" t="s">
        <v>15</v>
      </c>
      <c r="N57" s="82"/>
      <c r="O57" s="82"/>
    </row>
    <row r="58" spans="2:17" ht="13.5" thickBot="1" x14ac:dyDescent="0.25">
      <c r="B58" s="265"/>
      <c r="C58" s="201"/>
      <c r="D58" s="201"/>
      <c r="E58" s="201"/>
      <c r="F58" s="201"/>
      <c r="G58" s="201"/>
      <c r="H58" s="266"/>
      <c r="I58" s="267"/>
      <c r="J58" s="81"/>
      <c r="L58" s="165"/>
      <c r="M58" s="108">
        <v>0</v>
      </c>
      <c r="N58" s="82"/>
      <c r="O58" s="82"/>
    </row>
    <row r="59" spans="2:17" ht="13.5" thickBot="1" x14ac:dyDescent="0.25">
      <c r="B59" s="265"/>
      <c r="C59" s="201"/>
      <c r="D59" s="201"/>
      <c r="E59" s="201"/>
      <c r="F59" s="201"/>
      <c r="G59" s="201"/>
      <c r="H59" s="266"/>
      <c r="I59" s="267"/>
      <c r="J59" s="81"/>
      <c r="L59" s="110" t="s">
        <v>14</v>
      </c>
      <c r="M59" s="112">
        <v>0</v>
      </c>
      <c r="N59" s="82"/>
      <c r="O59" s="82"/>
    </row>
    <row r="60" spans="2:17" ht="12.75" x14ac:dyDescent="0.2">
      <c r="B60" s="265"/>
      <c r="C60" s="201"/>
      <c r="D60" s="201"/>
      <c r="E60" s="201"/>
      <c r="F60" s="201"/>
      <c r="G60" s="201"/>
      <c r="H60" s="266"/>
      <c r="I60" s="267"/>
      <c r="J60" s="81"/>
      <c r="L60"/>
      <c r="M60"/>
      <c r="N60" s="82"/>
      <c r="O60" s="82"/>
    </row>
    <row r="61" spans="2:17" ht="12.75" x14ac:dyDescent="0.2">
      <c r="B61" s="265"/>
      <c r="C61" s="201"/>
      <c r="D61" s="201"/>
      <c r="E61" s="201"/>
      <c r="F61" s="201"/>
      <c r="G61" s="201"/>
      <c r="H61" s="266"/>
      <c r="I61" s="267"/>
      <c r="J61" s="81"/>
      <c r="L61"/>
      <c r="M61"/>
      <c r="N61" s="82"/>
      <c r="O61" s="82"/>
    </row>
    <row r="62" spans="2:17" ht="12.75" x14ac:dyDescent="0.2">
      <c r="B62" s="265"/>
      <c r="C62" s="201"/>
      <c r="D62" s="201"/>
      <c r="E62" s="201"/>
      <c r="F62" s="201"/>
      <c r="G62" s="201"/>
      <c r="H62" s="266"/>
      <c r="I62" s="267"/>
      <c r="J62" s="81"/>
      <c r="L62"/>
      <c r="M62"/>
      <c r="N62" s="82"/>
      <c r="O62" s="82"/>
    </row>
    <row r="63" spans="2:17" ht="12.75" x14ac:dyDescent="0.2">
      <c r="B63" s="264" t="s">
        <v>6</v>
      </c>
      <c r="C63" s="223"/>
      <c r="D63" s="223"/>
      <c r="E63" s="223"/>
      <c r="F63" s="223"/>
      <c r="G63" s="223"/>
      <c r="H63" s="268" t="s">
        <v>6</v>
      </c>
      <c r="I63" s="269"/>
      <c r="J63" s="81"/>
      <c r="L63"/>
      <c r="M63"/>
      <c r="N63" s="82"/>
      <c r="O63" s="82"/>
    </row>
    <row r="64" spans="2:17" ht="15" customHeight="1" x14ac:dyDescent="0.2">
      <c r="B64" s="273">
        <f>D5</f>
        <v>0</v>
      </c>
      <c r="C64" s="274"/>
      <c r="D64" s="274"/>
      <c r="E64" s="274"/>
      <c r="F64" s="274"/>
      <c r="G64" s="275"/>
      <c r="H64" s="270"/>
      <c r="I64" s="271"/>
      <c r="J64" s="81"/>
      <c r="L64"/>
      <c r="M64"/>
      <c r="N64" s="82"/>
      <c r="O64" s="82"/>
    </row>
    <row r="65" spans="2:17" ht="15" customHeight="1" x14ac:dyDescent="0.2">
      <c r="B65" s="276"/>
      <c r="C65" s="203"/>
      <c r="D65" s="203"/>
      <c r="E65" s="203"/>
      <c r="F65" s="203"/>
      <c r="G65" s="277"/>
      <c r="H65" s="202"/>
      <c r="I65" s="272"/>
      <c r="J65" s="81"/>
      <c r="L65"/>
      <c r="M65"/>
      <c r="N65" s="82"/>
      <c r="O65" s="82"/>
    </row>
    <row r="66" spans="2:17" ht="12.75" x14ac:dyDescent="0.2">
      <c r="B66" s="264" t="s">
        <v>94</v>
      </c>
      <c r="C66" s="223"/>
      <c r="D66" s="223"/>
      <c r="E66" s="223"/>
      <c r="F66" s="223"/>
      <c r="G66" s="223"/>
      <c r="H66" s="222" t="s">
        <v>94</v>
      </c>
      <c r="I66" s="278"/>
      <c r="J66" s="81"/>
      <c r="L66"/>
      <c r="M66"/>
      <c r="N66" s="82"/>
      <c r="O66" s="82"/>
    </row>
    <row r="67" spans="2:17" ht="14.25" x14ac:dyDescent="0.2">
      <c r="B67" s="122"/>
      <c r="C67" s="119"/>
      <c r="D67" s="120"/>
      <c r="E67" s="88"/>
      <c r="F67" s="88"/>
      <c r="G67" s="88"/>
      <c r="H67" s="88"/>
      <c r="I67" s="172"/>
      <c r="J67" s="81"/>
      <c r="L67" s="144"/>
      <c r="M67" s="144"/>
    </row>
    <row r="68" spans="2:17" ht="12.75" x14ac:dyDescent="0.2">
      <c r="B68" s="123"/>
      <c r="C68" s="121" t="s">
        <v>96</v>
      </c>
      <c r="D68" s="279" t="s">
        <v>98</v>
      </c>
      <c r="E68" s="280"/>
      <c r="F68" s="280"/>
      <c r="G68" s="280"/>
      <c r="H68" s="280"/>
      <c r="I68" s="281"/>
      <c r="J68" s="81"/>
      <c r="L68" s="83"/>
      <c r="M68" s="83"/>
    </row>
    <row r="69" spans="2:17" s="67" customFormat="1" ht="12.75" x14ac:dyDescent="0.2">
      <c r="B69" s="124"/>
      <c r="C69" s="121" t="s">
        <v>5</v>
      </c>
      <c r="D69" s="249"/>
      <c r="E69" s="249"/>
      <c r="F69" s="249"/>
      <c r="G69" s="249"/>
      <c r="H69" s="169"/>
      <c r="I69" s="173"/>
      <c r="J69" s="81"/>
      <c r="K69" s="34"/>
      <c r="L69" s="83"/>
      <c r="M69" s="83"/>
      <c r="N69" s="34"/>
      <c r="O69" s="34"/>
      <c r="P69" s="114"/>
      <c r="Q69" s="114"/>
    </row>
    <row r="70" spans="2:17" s="67" customFormat="1" ht="12.75" x14ac:dyDescent="0.2">
      <c r="B70" s="124"/>
      <c r="C70" s="121" t="s">
        <v>30</v>
      </c>
      <c r="D70" s="250"/>
      <c r="E70" s="250"/>
      <c r="F70" s="250"/>
      <c r="G70" s="250"/>
      <c r="H70" s="169"/>
      <c r="I70" s="173"/>
      <c r="J70" s="81"/>
      <c r="K70" s="68"/>
      <c r="L70" s="83"/>
      <c r="M70" s="83"/>
      <c r="N70" s="68"/>
      <c r="O70" s="68"/>
      <c r="P70" s="114"/>
      <c r="Q70" s="114"/>
    </row>
    <row r="71" spans="2:17" s="67" customFormat="1" ht="13.5" thickBot="1" x14ac:dyDescent="0.25">
      <c r="B71" s="125"/>
      <c r="C71" s="126"/>
      <c r="D71" s="150"/>
      <c r="E71" s="150"/>
      <c r="F71" s="150"/>
      <c r="G71" s="150"/>
      <c r="H71" s="126"/>
      <c r="I71" s="127"/>
      <c r="J71" s="81"/>
      <c r="K71" s="84"/>
      <c r="L71" s="83"/>
      <c r="M71" s="83"/>
      <c r="N71" s="68"/>
      <c r="O71" s="68"/>
      <c r="P71" s="114"/>
      <c r="Q71" s="114"/>
    </row>
    <row r="72" spans="2:17" s="67" customFormat="1" ht="12.75" x14ac:dyDescent="0.2">
      <c r="J72" s="81"/>
      <c r="K72" s="84"/>
      <c r="L72" s="83"/>
      <c r="M72" s="83"/>
      <c r="N72" s="68"/>
      <c r="O72" s="68"/>
      <c r="P72" s="114"/>
      <c r="Q72" s="114"/>
    </row>
    <row r="73" spans="2:17" s="67" customFormat="1" ht="12.75" x14ac:dyDescent="0.2">
      <c r="K73" s="85"/>
      <c r="L73" s="83"/>
      <c r="M73" s="83"/>
      <c r="N73" s="68"/>
      <c r="O73" s="68"/>
      <c r="P73" s="114"/>
      <c r="Q73" s="114"/>
    </row>
    <row r="74" spans="2:17" s="67" customFormat="1" ht="12.75" hidden="1" x14ac:dyDescent="0.2">
      <c r="K74" s="85"/>
      <c r="L74" s="83"/>
      <c r="M74" s="83"/>
      <c r="N74" s="68"/>
      <c r="O74" s="68"/>
      <c r="P74" s="114"/>
      <c r="Q74" s="114"/>
    </row>
    <row r="75" spans="2:17" s="67" customFormat="1" ht="12.75" hidden="1" x14ac:dyDescent="0.2">
      <c r="K75" s="85"/>
      <c r="L75" s="83"/>
      <c r="M75" s="83"/>
      <c r="N75" s="68"/>
      <c r="O75" s="68"/>
      <c r="P75" s="114"/>
      <c r="Q75" s="114"/>
    </row>
    <row r="76" spans="2:17" ht="12.75" hidden="1" x14ac:dyDescent="0.2">
      <c r="K76" s="32"/>
      <c r="L76" s="83"/>
      <c r="M76" s="83"/>
    </row>
    <row r="77" spans="2:17" ht="12.75" hidden="1" x14ac:dyDescent="0.2">
      <c r="K77" s="32"/>
      <c r="L77" s="83"/>
      <c r="M77" s="83"/>
    </row>
    <row r="78" spans="2:17" ht="12.75" hidden="1" x14ac:dyDescent="0.2">
      <c r="K78" s="32"/>
      <c r="L78" s="83"/>
      <c r="M78" s="83"/>
    </row>
    <row r="79" spans="2:17" ht="12.75" hidden="1" x14ac:dyDescent="0.2">
      <c r="K79" s="32"/>
      <c r="L79" s="83"/>
      <c r="M79" s="83"/>
    </row>
    <row r="80" spans="2:17" ht="12.75" hidden="1" x14ac:dyDescent="0.2">
      <c r="J80" s="32"/>
      <c r="L80" s="83"/>
      <c r="M80" s="83"/>
    </row>
    <row r="81" spans="10:10" ht="13.5" hidden="1" customHeight="1" x14ac:dyDescent="0.2">
      <c r="J81" s="32"/>
    </row>
    <row r="82" spans="10:10" ht="13.5" hidden="1" customHeight="1" x14ac:dyDescent="0.2"/>
    <row r="83" spans="10:10" ht="13.5" hidden="1" customHeight="1" x14ac:dyDescent="0.2"/>
    <row r="84" spans="10:10" ht="13.5" hidden="1" customHeight="1" x14ac:dyDescent="0.2"/>
    <row r="85" spans="10:10" ht="13.5" hidden="1" customHeight="1" x14ac:dyDescent="0.2"/>
    <row r="86" spans="10:10" ht="13.5" hidden="1" customHeight="1" x14ac:dyDescent="0.2"/>
    <row r="87" spans="10:10" ht="13.5" hidden="1" customHeight="1" x14ac:dyDescent="0.2"/>
    <row r="88" spans="10:10" ht="13.5" hidden="1" customHeight="1" x14ac:dyDescent="0.2"/>
    <row r="89" spans="10:10" ht="13.5" hidden="1" customHeight="1" x14ac:dyDescent="0.2"/>
    <row r="90" spans="10:10" ht="13.5" hidden="1" customHeight="1" x14ac:dyDescent="0.2"/>
    <row r="91" spans="10:10" ht="13.5" hidden="1" customHeight="1" x14ac:dyDescent="0.2"/>
    <row r="92" spans="10:10" ht="13.5" hidden="1" customHeight="1" x14ac:dyDescent="0.2"/>
    <row r="93" spans="10:10" ht="13.5" hidden="1" customHeight="1" x14ac:dyDescent="0.2"/>
    <row r="94" spans="10:10" ht="13.5" hidden="1" customHeight="1" x14ac:dyDescent="0.2"/>
    <row r="95" spans="10:10" ht="13.5" hidden="1" customHeight="1" x14ac:dyDescent="0.2"/>
    <row r="96" spans="10:10" ht="13.5" hidden="1" customHeight="1" x14ac:dyDescent="0.2"/>
    <row r="97" ht="13.5" hidden="1" customHeight="1" x14ac:dyDescent="0.2"/>
    <row r="98" ht="13.5" hidden="1" customHeight="1" x14ac:dyDescent="0.2"/>
    <row r="99" ht="13.5" hidden="1" customHeight="1" x14ac:dyDescent="0.2"/>
  </sheetData>
  <mergeCells count="136">
    <mergeCell ref="D38:E38"/>
    <mergeCell ref="D39:E39"/>
    <mergeCell ref="D40:E40"/>
    <mergeCell ref="D47:E47"/>
    <mergeCell ref="D48:E48"/>
    <mergeCell ref="F46:I46"/>
    <mergeCell ref="D46:E46"/>
    <mergeCell ref="F16:I16"/>
    <mergeCell ref="F17:I17"/>
    <mergeCell ref="F18:I18"/>
    <mergeCell ref="F19:I19"/>
    <mergeCell ref="F20:I20"/>
    <mergeCell ref="F21:I21"/>
    <mergeCell ref="F22:I22"/>
    <mergeCell ref="F47:I47"/>
    <mergeCell ref="F48:I48"/>
    <mergeCell ref="F38:I38"/>
    <mergeCell ref="F23:I23"/>
    <mergeCell ref="F24:I24"/>
    <mergeCell ref="F25:I25"/>
    <mergeCell ref="F26:I26"/>
    <mergeCell ref="D21:E21"/>
    <mergeCell ref="D22:E22"/>
    <mergeCell ref="D23:E23"/>
    <mergeCell ref="F45:I45"/>
    <mergeCell ref="F39:I39"/>
    <mergeCell ref="F40:I40"/>
    <mergeCell ref="F41:I41"/>
    <mergeCell ref="F42:I42"/>
    <mergeCell ref="D41:E41"/>
    <mergeCell ref="D42:E42"/>
    <mergeCell ref="D43:E43"/>
    <mergeCell ref="D44:E44"/>
    <mergeCell ref="D45:E45"/>
    <mergeCell ref="F43:I43"/>
    <mergeCell ref="D31:E31"/>
    <mergeCell ref="D32:E32"/>
    <mergeCell ref="D33:E33"/>
    <mergeCell ref="D34:E34"/>
    <mergeCell ref="D69:G69"/>
    <mergeCell ref="D70:G70"/>
    <mergeCell ref="J48:K48"/>
    <mergeCell ref="B57:G57"/>
    <mergeCell ref="B51:H54"/>
    <mergeCell ref="H57:I57"/>
    <mergeCell ref="B63:G63"/>
    <mergeCell ref="B58:G62"/>
    <mergeCell ref="H58:I62"/>
    <mergeCell ref="H63:I63"/>
    <mergeCell ref="H64:I65"/>
    <mergeCell ref="B64:G65"/>
    <mergeCell ref="H66:I66"/>
    <mergeCell ref="B66:G66"/>
    <mergeCell ref="D68:I68"/>
    <mergeCell ref="B56:I56"/>
    <mergeCell ref="D35:E35"/>
    <mergeCell ref="F31:I31"/>
    <mergeCell ref="J47:K47"/>
    <mergeCell ref="F44:I44"/>
    <mergeCell ref="J19:K19"/>
    <mergeCell ref="D16:E16"/>
    <mergeCell ref="D17:E17"/>
    <mergeCell ref="J20:K20"/>
    <mergeCell ref="J21:K21"/>
    <mergeCell ref="J22:K22"/>
    <mergeCell ref="J23:K23"/>
    <mergeCell ref="J24:K24"/>
    <mergeCell ref="J17:K17"/>
    <mergeCell ref="J18:K18"/>
    <mergeCell ref="J16:K16"/>
    <mergeCell ref="D18:E18"/>
    <mergeCell ref="D19:E19"/>
    <mergeCell ref="D20:E20"/>
    <mergeCell ref="D24:E24"/>
    <mergeCell ref="J25:K25"/>
    <mergeCell ref="J26:K26"/>
    <mergeCell ref="J37:K37"/>
    <mergeCell ref="J38:K38"/>
    <mergeCell ref="J36:K36"/>
    <mergeCell ref="J30:K30"/>
    <mergeCell ref="D25:E25"/>
    <mergeCell ref="D26:E26"/>
    <mergeCell ref="D27:E27"/>
    <mergeCell ref="D28:E28"/>
    <mergeCell ref="D29:E29"/>
    <mergeCell ref="F27:I27"/>
    <mergeCell ref="F28:I28"/>
    <mergeCell ref="F29:I29"/>
    <mergeCell ref="D30:E30"/>
    <mergeCell ref="F30:I30"/>
    <mergeCell ref="F32:I32"/>
    <mergeCell ref="F33:I33"/>
    <mergeCell ref="F34:I34"/>
    <mergeCell ref="F35:I35"/>
    <mergeCell ref="F36:I36"/>
    <mergeCell ref="D36:E36"/>
    <mergeCell ref="D37:E37"/>
    <mergeCell ref="F37:I37"/>
    <mergeCell ref="J45:K45"/>
    <mergeCell ref="J46:K46"/>
    <mergeCell ref="J33:K33"/>
    <mergeCell ref="J34:K34"/>
    <mergeCell ref="J35:K35"/>
    <mergeCell ref="J27:K27"/>
    <mergeCell ref="J28:K28"/>
    <mergeCell ref="J29:K29"/>
    <mergeCell ref="J31:K31"/>
    <mergeCell ref="J32:K32"/>
    <mergeCell ref="J43:K43"/>
    <mergeCell ref="J44:K44"/>
    <mergeCell ref="J39:K39"/>
    <mergeCell ref="J40:K40"/>
    <mergeCell ref="J41:K41"/>
    <mergeCell ref="J42:K42"/>
    <mergeCell ref="B1:M1"/>
    <mergeCell ref="D5:I5"/>
    <mergeCell ref="J14:K14"/>
    <mergeCell ref="J15:K15"/>
    <mergeCell ref="C12:I12"/>
    <mergeCell ref="B5:C5"/>
    <mergeCell ref="B7:C7"/>
    <mergeCell ref="D7:M7"/>
    <mergeCell ref="L5:M5"/>
    <mergeCell ref="L3:M3"/>
    <mergeCell ref="L4:M4"/>
    <mergeCell ref="B9:C10"/>
    <mergeCell ref="H9:I9"/>
    <mergeCell ref="D9:E9"/>
    <mergeCell ref="D10:E10"/>
    <mergeCell ref="J13:K13"/>
    <mergeCell ref="F13:I13"/>
    <mergeCell ref="D13:E13"/>
    <mergeCell ref="D14:E14"/>
    <mergeCell ref="D15:E15"/>
    <mergeCell ref="F14:I14"/>
    <mergeCell ref="F15:I15"/>
  </mergeCells>
  <conditionalFormatting sqref="L14:L48">
    <cfRule type="cellIs" dxfId="35" priority="1" operator="equal">
      <formula>"N/A"</formula>
    </cfRule>
  </conditionalFormatting>
  <dataValidations count="5">
    <dataValidation allowBlank="1" showInputMessage="1" showErrorMessage="1" prompt="Número de boleta o factura" sqref="C14:C48" xr:uid="{00000000-0002-0000-0100-000000000000}"/>
    <dataValidation allowBlank="1" showInputMessage="1" showErrorMessage="1" prompt="Fecha del documento" sqref="D14:D48" xr:uid="{00000000-0002-0000-0100-000001000000}"/>
    <dataValidation allowBlank="1" showInputMessage="1" showErrorMessage="1" promptTitle="Atención:" prompt="No modificar, ni eliminar, la fórmula en la columna K (Cuenta)" sqref="L14:L15 L17:L48" xr:uid="{00000000-0002-0000-0100-000004000000}"/>
    <dataValidation allowBlank="1" showInputMessage="1" showErrorMessage="1" promptTitle="Atención:" prompt="No modificar, ni eliminar, la fórmula en la columna de Cuenta (columna K)" sqref="L16" xr:uid="{00000000-0002-0000-0100-000005000000}"/>
    <dataValidation allowBlank="1" showInputMessage="1" showErrorMessage="1" prompt="Razón social, servicio o producto adquirido." sqref="F14:I48" xr:uid="{BED1A615-651C-41A8-9188-2C381921EF87}"/>
  </dataValidations>
  <printOptions horizontalCentered="1"/>
  <pageMargins left="0.59055118110236227" right="0.59055118110236227" top="0.39370078740157483" bottom="0.39370078740157483" header="0" footer="0"/>
  <pageSetup scale="62" orientation="portrait" r:id="rId2"/>
  <headerFooter alignWithMargins="0"/>
  <ignoredErrors>
    <ignoredError sqref="F10:G10 M9 J9 D10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Codificación!$A$2:$A$31</xm:f>
          </x14:formula1>
          <xm:sqref>J14:K48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XFC31"/>
  <sheetViews>
    <sheetView zoomScale="90" zoomScaleNormal="90" workbookViewId="0">
      <selection activeCell="A2" sqref="A2"/>
    </sheetView>
  </sheetViews>
  <sheetFormatPr baseColWidth="10" defaultColWidth="0" defaultRowHeight="14.25" customHeight="1" zeroHeight="1" x14ac:dyDescent="0.2"/>
  <cols>
    <col min="1" max="1" width="46.140625" style="17" bestFit="1" customWidth="1"/>
    <col min="2" max="2" width="10.28515625" style="128" customWidth="1"/>
    <col min="3" max="3" width="48.140625" style="16" bestFit="1" customWidth="1"/>
    <col min="4" max="5" width="19.140625" style="16" hidden="1"/>
    <col min="6" max="16383" width="11.5703125" style="16" hidden="1"/>
    <col min="16384" max="16384" width="19.140625" style="16" hidden="1"/>
  </cols>
  <sheetData>
    <row r="1" spans="1:3" ht="14.25" customHeight="1" x14ac:dyDescent="0.2">
      <c r="A1" s="19" t="s">
        <v>12</v>
      </c>
      <c r="B1" s="20" t="s">
        <v>7</v>
      </c>
      <c r="C1" s="20" t="s">
        <v>19</v>
      </c>
    </row>
    <row r="2" spans="1:3" s="18" customFormat="1" ht="14.25" customHeight="1" x14ac:dyDescent="0.2">
      <c r="A2" s="93" t="s">
        <v>102</v>
      </c>
      <c r="B2" s="129" t="s">
        <v>103</v>
      </c>
      <c r="C2" s="65" t="s">
        <v>104</v>
      </c>
    </row>
    <row r="3" spans="1:3" s="18" customFormat="1" ht="14.25" customHeight="1" x14ac:dyDescent="0.2">
      <c r="A3" s="94" t="s">
        <v>105</v>
      </c>
      <c r="B3" s="129" t="s">
        <v>106</v>
      </c>
      <c r="C3" s="65" t="s">
        <v>107</v>
      </c>
    </row>
    <row r="4" spans="1:3" s="18" customFormat="1" ht="14.25" customHeight="1" x14ac:dyDescent="0.2">
      <c r="A4" s="94" t="s">
        <v>108</v>
      </c>
      <c r="B4" s="129" t="s">
        <v>109</v>
      </c>
      <c r="C4" s="65" t="s">
        <v>108</v>
      </c>
    </row>
    <row r="5" spans="1:3" s="18" customFormat="1" ht="14.25" customHeight="1" x14ac:dyDescent="0.2">
      <c r="A5" s="93" t="s">
        <v>150</v>
      </c>
      <c r="B5" s="129" t="s">
        <v>110</v>
      </c>
      <c r="C5" s="65" t="s">
        <v>20</v>
      </c>
    </row>
    <row r="6" spans="1:3" s="18" customFormat="1" ht="14.25" customHeight="1" x14ac:dyDescent="0.2">
      <c r="A6" s="93" t="s">
        <v>151</v>
      </c>
      <c r="B6" s="129" t="s">
        <v>111</v>
      </c>
      <c r="C6" s="65" t="s">
        <v>18</v>
      </c>
    </row>
    <row r="7" spans="1:3" s="18" customFormat="1" ht="14.25" customHeight="1" x14ac:dyDescent="0.2">
      <c r="A7" s="93" t="s">
        <v>152</v>
      </c>
      <c r="B7" s="129" t="s">
        <v>113</v>
      </c>
      <c r="C7" s="65" t="s">
        <v>112</v>
      </c>
    </row>
    <row r="8" spans="1:3" s="18" customFormat="1" ht="14.25" customHeight="1" x14ac:dyDescent="0.2">
      <c r="A8" s="95" t="s">
        <v>153</v>
      </c>
      <c r="B8" s="130" t="s">
        <v>117</v>
      </c>
      <c r="C8" s="96" t="s">
        <v>116</v>
      </c>
    </row>
    <row r="9" spans="1:3" s="18" customFormat="1" ht="14.25" customHeight="1" x14ac:dyDescent="0.2">
      <c r="A9" s="94" t="s">
        <v>154</v>
      </c>
      <c r="B9" s="129" t="s">
        <v>114</v>
      </c>
      <c r="C9" s="65" t="s">
        <v>179</v>
      </c>
    </row>
    <row r="10" spans="1:3" s="18" customFormat="1" ht="14.25" customHeight="1" x14ac:dyDescent="0.2">
      <c r="A10" s="94" t="s">
        <v>155</v>
      </c>
      <c r="B10" s="129" t="s">
        <v>125</v>
      </c>
      <c r="C10" s="65" t="s">
        <v>156</v>
      </c>
    </row>
    <row r="11" spans="1:3" s="18" customFormat="1" ht="14.25" customHeight="1" x14ac:dyDescent="0.2">
      <c r="A11" s="94" t="s">
        <v>157</v>
      </c>
      <c r="B11" s="129" t="s">
        <v>115</v>
      </c>
      <c r="C11" s="65" t="s">
        <v>158</v>
      </c>
    </row>
    <row r="12" spans="1:3" s="18" customFormat="1" ht="14.25" customHeight="1" x14ac:dyDescent="0.2">
      <c r="A12" s="97" t="s">
        <v>118</v>
      </c>
      <c r="B12" s="131" t="s">
        <v>119</v>
      </c>
      <c r="C12" s="98" t="s">
        <v>118</v>
      </c>
    </row>
    <row r="13" spans="1:3" s="18" customFormat="1" ht="14.25" customHeight="1" x14ac:dyDescent="0.2">
      <c r="A13" s="94" t="s">
        <v>120</v>
      </c>
      <c r="B13" s="129" t="s">
        <v>121</v>
      </c>
      <c r="C13" s="65" t="s">
        <v>122</v>
      </c>
    </row>
    <row r="14" spans="1:3" s="18" customFormat="1" ht="14.25" customHeight="1" x14ac:dyDescent="0.2">
      <c r="A14" s="93" t="s">
        <v>123</v>
      </c>
      <c r="B14" s="129" t="s">
        <v>124</v>
      </c>
      <c r="C14" s="65" t="s">
        <v>123</v>
      </c>
    </row>
    <row r="15" spans="1:3" s="18" customFormat="1" ht="14.25" customHeight="1" x14ac:dyDescent="0.2">
      <c r="A15" s="94" t="s">
        <v>128</v>
      </c>
      <c r="B15" s="129" t="s">
        <v>129</v>
      </c>
      <c r="C15" s="65" t="s">
        <v>159</v>
      </c>
    </row>
    <row r="16" spans="1:3" s="18" customFormat="1" ht="14.25" customHeight="1" x14ac:dyDescent="0.2">
      <c r="A16" s="93" t="s">
        <v>160</v>
      </c>
      <c r="B16" s="129" t="s">
        <v>161</v>
      </c>
      <c r="C16" s="65" t="s">
        <v>162</v>
      </c>
    </row>
    <row r="17" spans="1:3" s="18" customFormat="1" ht="14.25" customHeight="1" x14ac:dyDescent="0.2">
      <c r="A17" s="93" t="s">
        <v>163</v>
      </c>
      <c r="B17" s="129" t="s">
        <v>130</v>
      </c>
      <c r="C17" s="65" t="s">
        <v>131</v>
      </c>
    </row>
    <row r="18" spans="1:3" s="18" customFormat="1" ht="14.25" customHeight="1" x14ac:dyDescent="0.2">
      <c r="A18" s="94" t="s">
        <v>164</v>
      </c>
      <c r="B18" s="129" t="s">
        <v>133</v>
      </c>
      <c r="C18" s="65" t="s">
        <v>132</v>
      </c>
    </row>
    <row r="19" spans="1:3" s="18" customFormat="1" ht="14.25" customHeight="1" x14ac:dyDescent="0.2">
      <c r="A19" s="94" t="s">
        <v>134</v>
      </c>
      <c r="B19" s="129" t="s">
        <v>135</v>
      </c>
      <c r="C19" s="65" t="s">
        <v>165</v>
      </c>
    </row>
    <row r="20" spans="1:3" s="18" customFormat="1" ht="14.25" customHeight="1" x14ac:dyDescent="0.2">
      <c r="A20" s="94" t="s">
        <v>136</v>
      </c>
      <c r="B20" s="129" t="s">
        <v>137</v>
      </c>
      <c r="C20" s="65" t="s">
        <v>166</v>
      </c>
    </row>
    <row r="21" spans="1:3" s="18" customFormat="1" ht="14.25" customHeight="1" x14ac:dyDescent="0.2">
      <c r="A21" s="93" t="s">
        <v>167</v>
      </c>
      <c r="B21" s="129" t="s">
        <v>138</v>
      </c>
      <c r="C21" s="65" t="s">
        <v>168</v>
      </c>
    </row>
    <row r="22" spans="1:3" s="18" customFormat="1" ht="14.25" customHeight="1" x14ac:dyDescent="0.2">
      <c r="A22" s="93" t="s">
        <v>169</v>
      </c>
      <c r="B22" s="129" t="s">
        <v>127</v>
      </c>
      <c r="C22" s="65" t="s">
        <v>126</v>
      </c>
    </row>
    <row r="23" spans="1:3" s="18" customFormat="1" ht="14.25" customHeight="1" x14ac:dyDescent="0.2">
      <c r="A23" s="94" t="s">
        <v>139</v>
      </c>
      <c r="B23" s="129" t="s">
        <v>140</v>
      </c>
      <c r="C23" s="65" t="s">
        <v>170</v>
      </c>
    </row>
    <row r="24" spans="1:3" s="18" customFormat="1" ht="14.25" customHeight="1" x14ac:dyDescent="0.2">
      <c r="A24" s="93" t="s">
        <v>141</v>
      </c>
      <c r="B24" s="129" t="s">
        <v>142</v>
      </c>
      <c r="C24" s="65" t="s">
        <v>171</v>
      </c>
    </row>
    <row r="25" spans="1:3" s="18" customFormat="1" ht="14.25" customHeight="1" x14ac:dyDescent="0.2">
      <c r="A25" s="93" t="s">
        <v>172</v>
      </c>
      <c r="B25" s="129" t="s">
        <v>143</v>
      </c>
      <c r="C25" s="65" t="s">
        <v>172</v>
      </c>
    </row>
    <row r="26" spans="1:3" s="18" customFormat="1" ht="14.25" customHeight="1" x14ac:dyDescent="0.2">
      <c r="A26" s="94" t="s">
        <v>173</v>
      </c>
      <c r="B26" s="129" t="s">
        <v>145</v>
      </c>
      <c r="C26" s="65" t="s">
        <v>144</v>
      </c>
    </row>
    <row r="27" spans="1:3" s="18" customFormat="1" ht="14.25" customHeight="1" x14ac:dyDescent="0.2">
      <c r="A27" s="94" t="s">
        <v>8</v>
      </c>
      <c r="B27" s="129" t="s">
        <v>146</v>
      </c>
      <c r="C27" s="65" t="s">
        <v>8</v>
      </c>
    </row>
    <row r="28" spans="1:3" s="18" customFormat="1" ht="14.25" customHeight="1" x14ac:dyDescent="0.2">
      <c r="A28" s="94" t="s">
        <v>174</v>
      </c>
      <c r="B28" s="129" t="s">
        <v>147</v>
      </c>
      <c r="C28" s="65" t="s">
        <v>175</v>
      </c>
    </row>
    <row r="29" spans="1:3" s="18" customFormat="1" ht="14.25" customHeight="1" x14ac:dyDescent="0.2">
      <c r="A29" s="94" t="s">
        <v>176</v>
      </c>
      <c r="B29" s="129" t="s">
        <v>148</v>
      </c>
      <c r="C29" s="65" t="s">
        <v>177</v>
      </c>
    </row>
    <row r="30" spans="1:3" s="18" customFormat="1" ht="14.25" customHeight="1" x14ac:dyDescent="0.2">
      <c r="A30" s="94" t="s">
        <v>9</v>
      </c>
      <c r="B30" s="129" t="s">
        <v>149</v>
      </c>
      <c r="C30" s="65" t="s">
        <v>9</v>
      </c>
    </row>
    <row r="31" spans="1:3" ht="14.25" customHeight="1" x14ac:dyDescent="0.2">
      <c r="A31" s="94" t="s">
        <v>178</v>
      </c>
      <c r="B31" s="129" t="s">
        <v>161</v>
      </c>
      <c r="C31" s="65" t="s">
        <v>162</v>
      </c>
    </row>
  </sheetData>
  <autoFilter ref="A1:C30" xr:uid="{00000000-0009-0000-0000-000002000000}">
    <sortState xmlns:xlrd2="http://schemas.microsoft.com/office/spreadsheetml/2017/richdata2" ref="A2:C31">
      <sortCondition ref="A1:A30"/>
    </sortState>
  </autoFilter>
  <pageMargins left="0.70866141732283472" right="0.70866141732283472" top="0" bottom="0" header="0.31496062992125984" footer="0.31496062992125984"/>
  <pageSetup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36"/>
  <sheetViews>
    <sheetView workbookViewId="0">
      <selection activeCell="B23" sqref="B23"/>
    </sheetView>
  </sheetViews>
  <sheetFormatPr baseColWidth="10" defaultColWidth="0" defaultRowHeight="12.75" zeroHeight="1" x14ac:dyDescent="0.2"/>
  <cols>
    <col min="1" max="1" width="6.7109375" style="63" bestFit="1" customWidth="1"/>
    <col min="2" max="2" width="42.28515625" style="63" bestFit="1" customWidth="1"/>
    <col min="3" max="16384" width="11.42578125" style="63" hidden="1"/>
  </cols>
  <sheetData>
    <row r="1" spans="1:2" x14ac:dyDescent="0.2">
      <c r="A1" s="20" t="s">
        <v>31</v>
      </c>
      <c r="B1" s="20" t="s">
        <v>32</v>
      </c>
    </row>
    <row r="2" spans="1:2" x14ac:dyDescent="0.2">
      <c r="A2" s="64">
        <v>3511</v>
      </c>
      <c r="B2" s="65" t="s">
        <v>33</v>
      </c>
    </row>
    <row r="3" spans="1:2" x14ac:dyDescent="0.2">
      <c r="A3" s="64">
        <v>3512</v>
      </c>
      <c r="B3" s="65" t="s">
        <v>34</v>
      </c>
    </row>
    <row r="4" spans="1:2" x14ac:dyDescent="0.2">
      <c r="A4" s="64">
        <v>3513</v>
      </c>
      <c r="B4" s="65" t="s">
        <v>35</v>
      </c>
    </row>
    <row r="5" spans="1:2" x14ac:dyDescent="0.2">
      <c r="A5" s="64">
        <v>3514</v>
      </c>
      <c r="B5" s="65" t="s">
        <v>36</v>
      </c>
    </row>
    <row r="6" spans="1:2" x14ac:dyDescent="0.2">
      <c r="A6" s="64">
        <v>3515</v>
      </c>
      <c r="B6" s="65" t="s">
        <v>37</v>
      </c>
    </row>
    <row r="7" spans="1:2" x14ac:dyDescent="0.2">
      <c r="A7" s="64">
        <v>3517</v>
      </c>
      <c r="B7" s="65" t="s">
        <v>38</v>
      </c>
    </row>
    <row r="8" spans="1:2" x14ac:dyDescent="0.2">
      <c r="A8" s="64">
        <v>3518</v>
      </c>
      <c r="B8" s="65" t="s">
        <v>39</v>
      </c>
    </row>
    <row r="9" spans="1:2" x14ac:dyDescent="0.2">
      <c r="A9" s="64">
        <v>3519</v>
      </c>
      <c r="B9" s="65" t="s">
        <v>40</v>
      </c>
    </row>
    <row r="10" spans="1:2" x14ac:dyDescent="0.2">
      <c r="A10" s="64">
        <v>3521</v>
      </c>
      <c r="B10" s="65" t="s">
        <v>41</v>
      </c>
    </row>
    <row r="11" spans="1:2" x14ac:dyDescent="0.2">
      <c r="A11" s="64">
        <v>3522</v>
      </c>
      <c r="B11" s="65" t="s">
        <v>42</v>
      </c>
    </row>
    <row r="12" spans="1:2" x14ac:dyDescent="0.2">
      <c r="A12" s="64">
        <v>3523</v>
      </c>
      <c r="B12" s="65" t="s">
        <v>43</v>
      </c>
    </row>
    <row r="13" spans="1:2" x14ac:dyDescent="0.2">
      <c r="A13" s="64">
        <v>3524</v>
      </c>
      <c r="B13" s="65" t="s">
        <v>44</v>
      </c>
    </row>
    <row r="14" spans="1:2" x14ac:dyDescent="0.2">
      <c r="A14" s="64">
        <v>3525</v>
      </c>
      <c r="B14" s="65" t="s">
        <v>45</v>
      </c>
    </row>
    <row r="15" spans="1:2" x14ac:dyDescent="0.2">
      <c r="A15" s="64">
        <v>3526</v>
      </c>
      <c r="B15" s="65" t="s">
        <v>46</v>
      </c>
    </row>
    <row r="16" spans="1:2" x14ac:dyDescent="0.2">
      <c r="A16" s="64">
        <v>3527</v>
      </c>
      <c r="B16" s="65" t="s">
        <v>47</v>
      </c>
    </row>
    <row r="17" spans="1:2" x14ac:dyDescent="0.2">
      <c r="A17" s="64">
        <v>3528</v>
      </c>
      <c r="B17" s="65" t="s">
        <v>48</v>
      </c>
    </row>
    <row r="18" spans="1:2" x14ac:dyDescent="0.2">
      <c r="A18" s="64">
        <v>3529</v>
      </c>
      <c r="B18" s="65" t="s">
        <v>49</v>
      </c>
    </row>
    <row r="19" spans="1:2" x14ac:dyDescent="0.2">
      <c r="A19" s="64">
        <v>3531</v>
      </c>
      <c r="B19" s="65" t="s">
        <v>50</v>
      </c>
    </row>
    <row r="20" spans="1:2" x14ac:dyDescent="0.2">
      <c r="A20" s="64">
        <v>3532</v>
      </c>
      <c r="B20" s="65" t="s">
        <v>51</v>
      </c>
    </row>
    <row r="21" spans="1:2" x14ac:dyDescent="0.2">
      <c r="A21" s="64">
        <v>3533</v>
      </c>
      <c r="B21" s="65" t="s">
        <v>52</v>
      </c>
    </row>
    <row r="22" spans="1:2" x14ac:dyDescent="0.2">
      <c r="A22" s="64">
        <v>3537</v>
      </c>
      <c r="B22" s="65" t="s">
        <v>53</v>
      </c>
    </row>
    <row r="23" spans="1:2" x14ac:dyDescent="0.2">
      <c r="A23" s="64">
        <v>3538</v>
      </c>
      <c r="B23" s="65" t="s">
        <v>54</v>
      </c>
    </row>
    <row r="24" spans="1:2" x14ac:dyDescent="0.2">
      <c r="A24" s="64">
        <v>3539</v>
      </c>
      <c r="B24" s="65" t="s">
        <v>55</v>
      </c>
    </row>
    <row r="25" spans="1:2" x14ac:dyDescent="0.2">
      <c r="A25" s="64">
        <v>3541</v>
      </c>
      <c r="B25" s="65" t="s">
        <v>56</v>
      </c>
    </row>
    <row r="26" spans="1:2" x14ac:dyDescent="0.2">
      <c r="A26" s="64">
        <v>3542</v>
      </c>
      <c r="B26" s="65" t="s">
        <v>57</v>
      </c>
    </row>
    <row r="27" spans="1:2" x14ac:dyDescent="0.2">
      <c r="A27" s="64">
        <v>3543</v>
      </c>
      <c r="B27" s="65" t="s">
        <v>58</v>
      </c>
    </row>
    <row r="28" spans="1:2" x14ac:dyDescent="0.2">
      <c r="A28" s="64">
        <v>3544</v>
      </c>
      <c r="B28" s="65" t="s">
        <v>59</v>
      </c>
    </row>
    <row r="29" spans="1:2" x14ac:dyDescent="0.2">
      <c r="A29" s="64">
        <v>3545</v>
      </c>
      <c r="B29" s="65" t="s">
        <v>60</v>
      </c>
    </row>
    <row r="30" spans="1:2" x14ac:dyDescent="0.2">
      <c r="A30" s="64">
        <v>3546</v>
      </c>
      <c r="B30" s="65" t="s">
        <v>61</v>
      </c>
    </row>
    <row r="31" spans="1:2" x14ac:dyDescent="0.2">
      <c r="A31" s="64">
        <v>3547</v>
      </c>
      <c r="B31" s="65" t="s">
        <v>62</v>
      </c>
    </row>
    <row r="32" spans="1:2" x14ac:dyDescent="0.2">
      <c r="A32" s="64">
        <v>3548</v>
      </c>
      <c r="B32" s="65" t="s">
        <v>63</v>
      </c>
    </row>
    <row r="33" spans="1:2" x14ac:dyDescent="0.2">
      <c r="A33" s="64">
        <v>3549</v>
      </c>
      <c r="B33" s="65" t="s">
        <v>64</v>
      </c>
    </row>
    <row r="34" spans="1:2" x14ac:dyDescent="0.2">
      <c r="A34" s="64">
        <v>4831</v>
      </c>
      <c r="B34" s="65" t="s">
        <v>65</v>
      </c>
    </row>
    <row r="35" spans="1:2" x14ac:dyDescent="0.2">
      <c r="A35" s="64">
        <v>4832</v>
      </c>
      <c r="B35" s="65" t="s">
        <v>66</v>
      </c>
    </row>
    <row r="36" spans="1:2" x14ac:dyDescent="0.2">
      <c r="A36" s="64">
        <v>4821</v>
      </c>
      <c r="B36" s="65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8425B-A25C-423F-9A33-91F2009D546E}">
  <dimension ref="A1:B14"/>
  <sheetViews>
    <sheetView workbookViewId="0">
      <selection activeCell="A2" sqref="A2:A1048576"/>
    </sheetView>
  </sheetViews>
  <sheetFormatPr baseColWidth="10" defaultColWidth="0" defaultRowHeight="12.75" customHeight="1" zeroHeight="1" x14ac:dyDescent="0.2"/>
  <cols>
    <col min="1" max="1" width="6.7109375" style="63" bestFit="1" customWidth="1"/>
    <col min="2" max="2" width="42.28515625" style="63" bestFit="1" customWidth="1"/>
    <col min="3" max="16384" width="11.42578125" style="63" hidden="1"/>
  </cols>
  <sheetData>
    <row r="1" spans="1:2" x14ac:dyDescent="0.2">
      <c r="A1" s="20" t="s">
        <v>31</v>
      </c>
      <c r="B1" s="20" t="s">
        <v>32</v>
      </c>
    </row>
    <row r="2" spans="1:2" x14ac:dyDescent="0.2">
      <c r="A2" s="64">
        <v>101</v>
      </c>
      <c r="B2" s="65" t="s">
        <v>73</v>
      </c>
    </row>
    <row r="3" spans="1:2" x14ac:dyDescent="0.2">
      <c r="A3" s="64">
        <v>201</v>
      </c>
      <c r="B3" s="65" t="s">
        <v>74</v>
      </c>
    </row>
    <row r="4" spans="1:2" x14ac:dyDescent="0.2">
      <c r="A4" s="64">
        <v>202</v>
      </c>
      <c r="B4" s="65" t="s">
        <v>75</v>
      </c>
    </row>
    <row r="5" spans="1:2" x14ac:dyDescent="0.2">
      <c r="A5" s="64">
        <v>203</v>
      </c>
      <c r="B5" s="65" t="s">
        <v>76</v>
      </c>
    </row>
    <row r="6" spans="1:2" x14ac:dyDescent="0.2">
      <c r="A6" s="64">
        <v>301</v>
      </c>
      <c r="B6" s="65" t="s">
        <v>77</v>
      </c>
    </row>
    <row r="7" spans="1:2" x14ac:dyDescent="0.2">
      <c r="A7" s="64">
        <v>302</v>
      </c>
      <c r="B7" s="65" t="s">
        <v>78</v>
      </c>
    </row>
    <row r="8" spans="1:2" x14ac:dyDescent="0.2">
      <c r="A8" s="64">
        <v>303</v>
      </c>
      <c r="B8" s="65" t="s">
        <v>79</v>
      </c>
    </row>
    <row r="9" spans="1:2" x14ac:dyDescent="0.2">
      <c r="A9" s="64">
        <v>304</v>
      </c>
      <c r="B9" s="65" t="s">
        <v>80</v>
      </c>
    </row>
    <row r="10" spans="1:2" x14ac:dyDescent="0.2">
      <c r="A10" s="64">
        <v>401</v>
      </c>
      <c r="B10" s="65" t="s">
        <v>81</v>
      </c>
    </row>
    <row r="11" spans="1:2" x14ac:dyDescent="0.2">
      <c r="A11" s="64">
        <v>402</v>
      </c>
      <c r="B11" s="65" t="s">
        <v>82</v>
      </c>
    </row>
    <row r="12" spans="1:2" x14ac:dyDescent="0.2">
      <c r="A12" s="64">
        <v>403</v>
      </c>
      <c r="B12" s="65" t="s">
        <v>83</v>
      </c>
    </row>
    <row r="13" spans="1:2" x14ac:dyDescent="0.2">
      <c r="A13" s="64">
        <v>404</v>
      </c>
      <c r="B13" s="65" t="s">
        <v>84</v>
      </c>
    </row>
    <row r="14" spans="1:2" x14ac:dyDescent="0.2">
      <c r="A14" s="64">
        <v>502</v>
      </c>
      <c r="B14" s="6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Solicitud</vt:lpstr>
      <vt:lpstr>Rendición</vt:lpstr>
      <vt:lpstr>Codificación</vt:lpstr>
      <vt:lpstr>Unidades</vt:lpstr>
      <vt:lpstr>Actividad</vt:lpstr>
      <vt:lpstr>Rendición!Área_de_impresión</vt:lpstr>
      <vt:lpstr>Solicitud!Área_de_impresión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AGA</cp:lastModifiedBy>
  <cp:lastPrinted>2022-04-29T13:05:52Z</cp:lastPrinted>
  <dcterms:created xsi:type="dcterms:W3CDTF">2007-11-07T20:43:02Z</dcterms:created>
  <dcterms:modified xsi:type="dcterms:W3CDTF">2022-08-12T15:20:49Z</dcterms:modified>
</cp:coreProperties>
</file>