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án M\Desktop\Página Web Mayo 2023\Viaticos, reembolsos y fondos a rendir\"/>
    </mc:Choice>
  </mc:AlternateContent>
  <xr:revisionPtr revIDLastSave="0" documentId="8_{6417E8B4-CB30-4DB2-B918-3073BE84E7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LICITUD" sheetId="1" r:id="rId1"/>
    <sheet name="JUSTIFICACIÓN" sheetId="2" r:id="rId2"/>
    <sheet name="Tabla Viáticos" sheetId="3" r:id="rId3"/>
  </sheets>
  <definedNames>
    <definedName name="_xlnm.Print_Area" localSheetId="1">JUSTIFICACIÓN!$B$2:$P$54</definedName>
    <definedName name="_xlnm.Print_Area" localSheetId="0">SOLICITUD!$B$2:$Q$72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3" l="1"/>
  <c r="C2" i="3"/>
  <c r="B2" i="3"/>
  <c r="F57" i="1" l="1"/>
  <c r="E39" i="2" l="1"/>
  <c r="L38" i="1" l="1"/>
  <c r="L29" i="2"/>
  <c r="L26" i="2"/>
  <c r="L24" i="2"/>
  <c r="M22" i="2"/>
  <c r="M24" i="2" s="1"/>
  <c r="I22" i="2"/>
  <c r="G26" i="2" s="1"/>
  <c r="M26" i="2" l="1"/>
  <c r="M29" i="2" s="1"/>
  <c r="M30" i="2" s="1"/>
  <c r="K36" i="1" l="1"/>
  <c r="K51" i="1"/>
  <c r="K49" i="1"/>
  <c r="K46" i="1"/>
  <c r="L36" i="1"/>
  <c r="F23" i="1"/>
  <c r="D49" i="1" s="1"/>
  <c r="L40" i="1" l="1"/>
  <c r="L41" i="1"/>
  <c r="F49" i="1" l="1"/>
  <c r="L49" i="1" s="1"/>
  <c r="F46" i="1"/>
  <c r="L46" i="1" s="1"/>
  <c r="L51" i="1" l="1"/>
  <c r="L52" i="1" s="1"/>
  <c r="M32" i="2" s="1"/>
  <c r="M34" i="2" s="1"/>
  <c r="D3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Andrés Gómez</author>
  </authors>
  <commentList>
    <comment ref="O36" authorId="0" shapeId="0" xr:uid="{8B47A19D-33BE-4FC1-88EB-13973B688F28}">
      <text>
        <r>
          <rPr>
            <b/>
            <sz val="9"/>
            <color indexed="81"/>
            <rFont val="Tahoma"/>
            <family val="2"/>
          </rPr>
          <t>Andrés Gómez:</t>
        </r>
        <r>
          <rPr>
            <sz val="9"/>
            <color indexed="81"/>
            <rFont val="Tahoma"/>
            <family val="2"/>
          </rPr>
          <t xml:space="preserve">
Agregar nota explicativaTC según dia solicitud y tipo de cambio observado BC</t>
        </r>
      </text>
    </comment>
  </commentList>
</comments>
</file>

<file path=xl/sharedStrings.xml><?xml version="1.0" encoding="utf-8"?>
<sst xmlns="http://schemas.openxmlformats.org/spreadsheetml/2006/main" count="308" uniqueCount="276">
  <si>
    <t>País</t>
  </si>
  <si>
    <t>Período del Viaje</t>
  </si>
  <si>
    <t>Desde</t>
  </si>
  <si>
    <t>Hasta</t>
  </si>
  <si>
    <t>Duración Estadía (en días)</t>
  </si>
  <si>
    <t>Motivo del Viaje</t>
  </si>
  <si>
    <t>DETERMINACION MONTO DEL VIATICO</t>
  </si>
  <si>
    <t>Viático Base</t>
  </si>
  <si>
    <t>T/C</t>
  </si>
  <si>
    <t>VIATICO A CANCELAR</t>
  </si>
  <si>
    <t>x</t>
  </si>
  <si>
    <t>=</t>
  </si>
  <si>
    <t>(Días sin alojamiento)</t>
  </si>
  <si>
    <t>(Viático Final)</t>
  </si>
  <si>
    <t>(Días con alojamiento)</t>
  </si>
  <si>
    <t>Total viático calculado</t>
  </si>
  <si>
    <t>Total viático aprobado/solicitado</t>
  </si>
  <si>
    <t>AUTORIZACIÓN DE VIATICO</t>
  </si>
  <si>
    <t>JUSTIFICACION  DE VIATICO</t>
  </si>
  <si>
    <t>LIQUIDACION DEL VIATICO</t>
  </si>
  <si>
    <t>Nº días con viático sin pernoctar</t>
  </si>
  <si>
    <t xml:space="preserve">   X   </t>
  </si>
  <si>
    <t xml:space="preserve">       X   50%  =</t>
  </si>
  <si>
    <t>Nº días con viático completo</t>
  </si>
  <si>
    <t>MONTO REAL DEL VIATICO CONSUMIDO</t>
  </si>
  <si>
    <t>MONTO DEL VIATICO SOLICITADO</t>
  </si>
  <si>
    <t>AUTORIZACIÓN DE LA JUSTIFICACION DE VIATICO</t>
  </si>
  <si>
    <t>FECHA</t>
  </si>
  <si>
    <t>Como  funcionario  beneficiario  del  viático,  me  comprometo  a  conservar  los  documentos  de  respaldo  de  pasajes,  hoteles  y  restaurantes,  los  que  deberán  ser  presentados  al  justificar  el  viático. Declaro conocer el procedimiento y plazos de justificación, razón por la cuál  en  caso  de  no  justificar en  los  plazos  establecidos establecidos por la Universidad, autorizo a descontar dicho monto de mi remuneración.</t>
  </si>
  <si>
    <t>SOLICITUD DE VIATICO</t>
  </si>
  <si>
    <t>Unidad</t>
  </si>
  <si>
    <t>Actividad</t>
  </si>
  <si>
    <t>Caja</t>
  </si>
  <si>
    <t>Pais</t>
  </si>
  <si>
    <t>Factor</t>
  </si>
  <si>
    <t>Afganistan</t>
  </si>
  <si>
    <t>Albania</t>
  </si>
  <si>
    <t>Alemania, Berlín</t>
  </si>
  <si>
    <t>Alemania, Bonn</t>
  </si>
  <si>
    <t>Alemania, Hamburgo</t>
  </si>
  <si>
    <t>Angola</t>
  </si>
  <si>
    <t>Antigua y Barbuda</t>
  </si>
  <si>
    <t>Antillas Holandesas</t>
  </si>
  <si>
    <t>Arabia Saudita</t>
  </si>
  <si>
    <t>Argelia</t>
  </si>
  <si>
    <t>Argentina</t>
  </si>
  <si>
    <t>Armenia</t>
  </si>
  <si>
    <t>Australia</t>
  </si>
  <si>
    <t>Austria</t>
  </si>
  <si>
    <t>Azerbaiján</t>
  </si>
  <si>
    <t>Bahamas</t>
  </si>
  <si>
    <t>Bahrain</t>
  </si>
  <si>
    <t>Bangladesh</t>
  </si>
  <si>
    <t>Barbados</t>
  </si>
  <si>
    <t>Belgica</t>
  </si>
  <si>
    <t>Belize</t>
  </si>
  <si>
    <t>Benin</t>
  </si>
  <si>
    <t>Bermuda</t>
  </si>
  <si>
    <t>Bhután</t>
  </si>
  <si>
    <t>Bielorrusia</t>
  </si>
  <si>
    <t>Bolivia</t>
  </si>
  <si>
    <t>Bosnia-Herzegovina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</si>
  <si>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</si>
  <si>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</si>
  <si>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</si>
  <si>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</si>
  <si>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</si>
  <si>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</si>
  <si>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</si>
  <si>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Cambodia</t>
  </si>
  <si>
    <t>Camerun</t>
  </si>
  <si>
    <t>Canadá</t>
  </si>
  <si>
    <t>Canadá Montreal</t>
  </si>
  <si>
    <t>Canadá Toronto</t>
  </si>
  <si>
    <t>Chad</t>
  </si>
  <si>
    <t>China</t>
  </si>
  <si>
    <t>China, Hong Kong</t>
  </si>
  <si>
    <t>China, Macao</t>
  </si>
  <si>
    <t>Chipre</t>
  </si>
  <si>
    <t>Colombia</t>
  </si>
  <si>
    <t>Comoros</t>
  </si>
  <si>
    <t>Congo. Brazzaville</t>
  </si>
  <si>
    <t>Corea. Rep Dem (Norte)</t>
  </si>
  <si>
    <t>Corea, Rep de (Sur)</t>
  </si>
  <si>
    <t>Costa de Marfil</t>
  </si>
  <si>
    <t>Costa Rica</t>
  </si>
  <si>
    <t>Croacia</t>
  </si>
  <si>
    <t>Cuba</t>
  </si>
  <si>
    <t>Dinamarca</t>
  </si>
  <si>
    <t>Djibuti</t>
  </si>
  <si>
    <t>Dominica</t>
  </si>
  <si>
    <t>Ecuador</t>
  </si>
  <si>
    <t>Egipto</t>
  </si>
  <si>
    <t>El Libano</t>
  </si>
  <si>
    <t>El Salvador</t>
  </si>
  <si>
    <t>Emiratos Arabes U.</t>
  </si>
  <si>
    <t>Eritrea</t>
  </si>
  <si>
    <t>Eslovaquia</t>
  </si>
  <si>
    <t>Eslovenia</t>
  </si>
  <si>
    <t>España</t>
  </si>
  <si>
    <t>Estados Unidos</t>
  </si>
  <si>
    <t>Estonia</t>
  </si>
  <si>
    <t>Etiopia</t>
  </si>
  <si>
    <t>Federac. Rusa</t>
  </si>
  <si>
    <t>Fidji</t>
  </si>
  <si>
    <t>Filipinas</t>
  </si>
  <si>
    <t>Finlandia</t>
  </si>
  <si>
    <t>Francia</t>
  </si>
  <si>
    <t>Gabón</t>
  </si>
  <si>
    <t>Gambia</t>
  </si>
  <si>
    <t>Georgia</t>
  </si>
  <si>
    <t>Ghana</t>
  </si>
  <si>
    <t>Grecia</t>
  </si>
  <si>
    <t>Grenada</t>
  </si>
  <si>
    <t>Guatemala</t>
  </si>
  <si>
    <t>Guinea</t>
  </si>
  <si>
    <t>Guinea-Bissau</t>
  </si>
  <si>
    <t>Guinea-Ecuatorial</t>
  </si>
  <si>
    <t>Guyana</t>
  </si>
  <si>
    <t>Haití</t>
  </si>
  <si>
    <t>Honduras</t>
  </si>
  <si>
    <t>Hungría</t>
  </si>
  <si>
    <t>India</t>
  </si>
  <si>
    <t>Indonesia</t>
  </si>
  <si>
    <t>Irak</t>
  </si>
  <si>
    <t>Irán</t>
  </si>
  <si>
    <t>Irlanda</t>
  </si>
  <si>
    <t>Islandia</t>
  </si>
  <si>
    <t>Islas Caimán</t>
  </si>
  <si>
    <t>Islas Cook</t>
  </si>
  <si>
    <t>Islas Marshall</t>
  </si>
  <si>
    <t>Islas Salomon</t>
  </si>
  <si>
    <t>Islas Vírgenes Britán.</t>
  </si>
  <si>
    <t>Israel</t>
  </si>
  <si>
    <t>Italia</t>
  </si>
  <si>
    <t>Jamaica</t>
  </si>
  <si>
    <t>Japón</t>
  </si>
  <si>
    <t>Jordania</t>
  </si>
  <si>
    <t>Kazakhstan</t>
  </si>
  <si>
    <t>Kenya</t>
  </si>
  <si>
    <t>Kiribati</t>
  </si>
  <si>
    <t>Kuwait</t>
  </si>
  <si>
    <t>Kyrgystan</t>
  </si>
  <si>
    <t>Laos</t>
  </si>
  <si>
    <t>Lesotho</t>
  </si>
  <si>
    <t>Letonia</t>
  </si>
  <si>
    <t>Liberia</t>
  </si>
  <si>
    <t>Libia</t>
  </si>
  <si>
    <t>Lituania</t>
  </si>
  <si>
    <t>Luxemburgo</t>
  </si>
  <si>
    <t>Macedonia</t>
  </si>
  <si>
    <t>Madagascar</t>
  </si>
  <si>
    <t>Malasia</t>
  </si>
  <si>
    <t>Malawi</t>
  </si>
  <si>
    <t>Maldivas</t>
  </si>
  <si>
    <t>Malí</t>
  </si>
  <si>
    <t>Malta</t>
  </si>
  <si>
    <t>Marruecos</t>
  </si>
  <si>
    <t>Mauricio</t>
  </si>
  <si>
    <t>Mauritania</t>
  </si>
  <si>
    <t>México</t>
  </si>
  <si>
    <t>Micronesia</t>
  </si>
  <si>
    <t>Moldovia</t>
  </si>
  <si>
    <t>Mónaco</t>
  </si>
  <si>
    <t>Mongolia</t>
  </si>
  <si>
    <t>Monserrat</t>
  </si>
  <si>
    <t>Mozambique</t>
  </si>
  <si>
    <t>Myanmar</t>
  </si>
  <si>
    <t>Namibia</t>
  </si>
  <si>
    <t>Nauru</t>
  </si>
  <si>
    <t>Nepal</t>
  </si>
  <si>
    <t>Nicaragua</t>
  </si>
  <si>
    <t>Niger</t>
  </si>
  <si>
    <t>Nigeria</t>
  </si>
  <si>
    <t>Niue</t>
  </si>
  <si>
    <t>Noruega</t>
  </si>
  <si>
    <t>Nueva Caledonia</t>
  </si>
  <si>
    <t>Nueva Zelandia</t>
  </si>
  <si>
    <t>Omán</t>
  </si>
  <si>
    <t>Países Bajos</t>
  </si>
  <si>
    <t>Panamá</t>
  </si>
  <si>
    <t>Papúa Nva. Guinea</t>
  </si>
  <si>
    <t>Paquistán</t>
  </si>
  <si>
    <t>Paraguay</t>
  </si>
  <si>
    <t>Perú</t>
  </si>
  <si>
    <t>Polonia</t>
  </si>
  <si>
    <t>Portugal</t>
  </si>
  <si>
    <t>Qatar</t>
  </si>
  <si>
    <t>Reino Unido</t>
  </si>
  <si>
    <t>Rep. Centro Africana</t>
  </si>
  <si>
    <t>Rep. Checa</t>
  </si>
  <si>
    <t>Rep. Dem. Del Congo (ex Zaire)</t>
  </si>
  <si>
    <t>Rep. Dominicana</t>
  </si>
  <si>
    <t>Ruanda</t>
  </si>
  <si>
    <t>Rumania</t>
  </si>
  <si>
    <t>Samoa</t>
  </si>
  <si>
    <t>San Kitts y Nevis</t>
  </si>
  <si>
    <t>Sn Vicente y Granad.</t>
  </si>
  <si>
    <t>Santa Lucia</t>
  </si>
  <si>
    <t>Sto Tome y Príncipe</t>
  </si>
  <si>
    <t>Senegal</t>
  </si>
  <si>
    <t>Serbia &amp; Montenegro</t>
  </si>
  <si>
    <t>Seychelles</t>
  </si>
  <si>
    <t>Sierra Leona</t>
  </si>
  <si>
    <t>Singapur</t>
  </si>
  <si>
    <t>Siria</t>
  </si>
  <si>
    <t>Somalia</t>
  </si>
  <si>
    <t>Sri Lanka</t>
  </si>
  <si>
    <t>Sudáfrica</t>
  </si>
  <si>
    <t>Sudán</t>
  </si>
  <si>
    <t>Suecia</t>
  </si>
  <si>
    <t>Suiza</t>
  </si>
  <si>
    <t>Surinam</t>
  </si>
  <si>
    <t>Swazilandia</t>
  </si>
  <si>
    <t>Tailandia</t>
  </si>
  <si>
    <t>Tajikistan</t>
  </si>
  <si>
    <t>Tanzania</t>
  </si>
  <si>
    <t>Timor Leste</t>
  </si>
  <si>
    <t>Togo</t>
  </si>
  <si>
    <t>Tonga</t>
  </si>
  <si>
    <t>Trinidad y Tobago</t>
  </si>
  <si>
    <t>Túnez</t>
  </si>
  <si>
    <t>Turcos y Caicos</t>
  </si>
  <si>
    <t>Turkmenistán</t>
  </si>
  <si>
    <t>Turquía</t>
  </si>
  <si>
    <t>Tuvalu</t>
  </si>
  <si>
    <t>Ucrania</t>
  </si>
  <si>
    <t>Uganda</t>
  </si>
  <si>
    <t>Uruguay</t>
  </si>
  <si>
    <t>Uzbekistán</t>
  </si>
  <si>
    <t>Vanuatu</t>
  </si>
  <si>
    <t>Venezuela</t>
  </si>
  <si>
    <t>Vietnam</t>
  </si>
  <si>
    <t>West Bank &amp; the Gaza Strip. The</t>
  </si>
  <si>
    <t>Yemen</t>
  </si>
  <si>
    <t>Zambia</t>
  </si>
  <si>
    <t>Zimbawe</t>
  </si>
  <si>
    <t>Autoridades Superiores</t>
  </si>
  <si>
    <t>Académicos y Jefes de Departamentos</t>
  </si>
  <si>
    <t>Administrativos</t>
  </si>
  <si>
    <t>Estados Unidos: Nueva York</t>
  </si>
  <si>
    <t>Ciudad</t>
  </si>
  <si>
    <t>Viático Final Diario</t>
  </si>
  <si>
    <t>Factor Ajuste</t>
  </si>
  <si>
    <t>CLP $</t>
  </si>
  <si>
    <t>USD $</t>
  </si>
  <si>
    <t>Anexo:</t>
  </si>
  <si>
    <t>Correo electrónico:</t>
  </si>
  <si>
    <t>Fecha EFECTIVA de Retorno</t>
  </si>
  <si>
    <t>Fecha EFECTIVA de Salida</t>
  </si>
  <si>
    <t>101 - Pregrado Imputable</t>
  </si>
  <si>
    <t>201 - Magister Profesional</t>
  </si>
  <si>
    <t>202 - Magister de Investigación</t>
  </si>
  <si>
    <t>203 - Doctorado</t>
  </si>
  <si>
    <t>301 - Investigacion Básica</t>
  </si>
  <si>
    <t>302 - Investigación Aplicada</t>
  </si>
  <si>
    <t>303 - Investigación por Encargo</t>
  </si>
  <si>
    <t>304 - Investigación Internacional</t>
  </si>
  <si>
    <t>401 - Asesorias y Servicios</t>
  </si>
  <si>
    <t>402 - Educación continua</t>
  </si>
  <si>
    <t>403 - Extensión</t>
  </si>
  <si>
    <t>404 - Filantropía</t>
  </si>
  <si>
    <t>502 - Administración Facultades</t>
  </si>
  <si>
    <t>Beneficiario del Viático</t>
  </si>
  <si>
    <t>RUT del beneficiario</t>
  </si>
  <si>
    <t>Tipo de funcionario</t>
  </si>
  <si>
    <t>Firma</t>
  </si>
  <si>
    <t>Solicitante:</t>
  </si>
  <si>
    <t>Nombre Completo</t>
  </si>
  <si>
    <t>(Ingresar nombre y apellido de quien llena este formulario)</t>
  </si>
  <si>
    <t>BENEFICIARIO DEL VIÁTICO</t>
  </si>
  <si>
    <t>FINANZAS</t>
  </si>
  <si>
    <t>DATOS DEL BENEFICIARIO</t>
  </si>
  <si>
    <t>País destino</t>
  </si>
  <si>
    <t xml:space="preserve">Chile </t>
  </si>
  <si>
    <t xml:space="preserve">País origen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</si>
</sst>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64" formatCode="_-* #,##0.00_-;\-* #,##0.00_-;_-* &quot;-&quot;??_-;_-@_-"/>
    <numFmt numFmtId="165" formatCode="_-* #,##0.00\ _€_-;\-* #,##0.00\ _€_-;_-* &quot;-&quot;??\ _€_-;_-@_-"/>
    <numFmt numFmtId="166" formatCode="#,##0.00\ [$€-80C]"/>
    <numFmt numFmtId="167" formatCode="_-* #,##0_-;\-* #,##0_-;_-* &quot;-&quot;??_-;_-@_-"/>
    <numFmt numFmtId="168" formatCode="_ * #,##0.00_ ;_ * \-#,##0.00_ ;_ * &quot;-&quot;_ ;_ @_ "/>
    <numFmt numFmtId="169" formatCode="_-* #,##0\ _€_-;\-* #,##0\ _€_-;_-* &quot;-&quot;??\ _€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12"/>
      <color theme="1"/>
      <name val="Arial"/>
      <family val="2"/>
    </font>
    <font>
      <b/>
      <sz val="11"/>
      <color theme="1"/>
      <name val="Roboto"/>
    </font>
    <font>
      <sz val="11"/>
      <color theme="1"/>
      <name val="Roboto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DDDDDD"/>
      </bottom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236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4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9" xfId="0" applyFont="1" applyBorder="1"/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4" fillId="0" borderId="0" xfId="0" applyFont="1" applyAlignment="1">
      <alignment horizontal="right"/>
    </xf>
    <xf numFmtId="0" fontId="11" fillId="0" borderId="0" xfId="0" applyFont="1"/>
    <xf numFmtId="0" fontId="9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4" fontId="6" fillId="3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vertical="center"/>
    </xf>
    <xf numFmtId="166" fontId="11" fillId="0" borderId="0" xfId="0" applyNumberFormat="1" applyFont="1" applyAlignment="1">
      <alignment vertical="center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167" fontId="6" fillId="0" borderId="0" xfId="1" applyNumberFormat="1" applyFont="1" applyBorder="1" applyAlignment="1" applyProtection="1">
      <alignment horizontal="right" vertical="center"/>
    </xf>
    <xf numFmtId="0" fontId="2" fillId="0" borderId="0" xfId="0" applyFont="1" applyAlignment="1">
      <alignment horizontal="center" vertical="center"/>
    </xf>
    <xf numFmtId="167" fontId="6" fillId="0" borderId="6" xfId="1" applyNumberFormat="1" applyFont="1" applyBorder="1" applyAlignment="1" applyProtection="1">
      <alignment horizontal="right" vertical="center"/>
    </xf>
    <xf numFmtId="0" fontId="6" fillId="0" borderId="6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5" fontId="9" fillId="0" borderId="0" xfId="1" applyFont="1" applyBorder="1" applyAlignment="1" applyProtection="1">
      <alignment horizontal="center" vertical="center"/>
    </xf>
    <xf numFmtId="0" fontId="9" fillId="0" borderId="0" xfId="0" applyFont="1" applyAlignment="1">
      <alignment horizontal="right" vertical="center"/>
    </xf>
    <xf numFmtId="165" fontId="6" fillId="0" borderId="0" xfId="1" applyFont="1" applyBorder="1" applyAlignment="1" applyProtection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67" fontId="5" fillId="0" borderId="0" xfId="1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3" fontId="11" fillId="0" borderId="9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7" fontId="6" fillId="0" borderId="0" xfId="0" applyNumberFormat="1" applyFont="1" applyAlignment="1">
      <alignment horizontal="right" vertical="center"/>
    </xf>
    <xf numFmtId="0" fontId="6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4" fillId="0" borderId="13" xfId="0" applyFont="1" applyBorder="1" applyAlignment="1">
      <alignment horizontal="left" vertical="top" indent="1"/>
    </xf>
    <xf numFmtId="0" fontId="15" fillId="0" borderId="14" xfId="0" applyFont="1" applyBorder="1" applyAlignment="1">
      <alignment horizontal="left" vertical="top" wrapText="1" indent="1"/>
    </xf>
    <xf numFmtId="0" fontId="13" fillId="0" borderId="14" xfId="0" applyFont="1" applyBorder="1" applyAlignment="1">
      <alignment horizontal="left" vertical="top" wrapText="1" indent="1"/>
    </xf>
    <xf numFmtId="41" fontId="15" fillId="0" borderId="14" xfId="2" applyFont="1" applyFill="1" applyBorder="1" applyAlignment="1">
      <alignment horizontal="left" vertical="top" wrapText="1" indent="1"/>
    </xf>
    <xf numFmtId="168" fontId="15" fillId="0" borderId="14" xfId="2" applyNumberFormat="1" applyFont="1" applyFill="1" applyBorder="1" applyAlignment="1">
      <alignment horizontal="left" vertical="top" wrapText="1" indent="1"/>
    </xf>
    <xf numFmtId="169" fontId="6" fillId="0" borderId="6" xfId="1" applyNumberFormat="1" applyFont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167" fontId="4" fillId="0" borderId="6" xfId="1" applyNumberFormat="1" applyFont="1" applyBorder="1" applyAlignment="1" applyProtection="1">
      <alignment horizontal="right" vertical="center"/>
    </xf>
    <xf numFmtId="0" fontId="2" fillId="0" borderId="0" xfId="0" applyFont="1" applyAlignment="1">
      <alignment horizontal="right" vertical="center"/>
    </xf>
    <xf numFmtId="167" fontId="4" fillId="0" borderId="6" xfId="1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right" vertical="center"/>
    </xf>
    <xf numFmtId="0" fontId="6" fillId="0" borderId="9" xfId="0" applyFont="1" applyBorder="1" applyAlignment="1">
      <alignment horizontal="left"/>
    </xf>
    <xf numFmtId="0" fontId="8" fillId="0" borderId="9" xfId="0" applyFont="1" applyBorder="1"/>
    <xf numFmtId="3" fontId="6" fillId="0" borderId="9" xfId="0" applyNumberFormat="1" applyFont="1" applyBorder="1"/>
    <xf numFmtId="0" fontId="4" fillId="0" borderId="4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11" fillId="0" borderId="7" xfId="0" applyFont="1" applyBorder="1"/>
    <xf numFmtId="0" fontId="11" fillId="0" borderId="5" xfId="0" applyFont="1" applyBorder="1"/>
    <xf numFmtId="0" fontId="11" fillId="0" borderId="8" xfId="0" applyFont="1" applyBorder="1"/>
    <xf numFmtId="0" fontId="11" fillId="0" borderId="4" xfId="0" applyFont="1" applyBorder="1"/>
    <xf numFmtId="0" fontId="11" fillId="0" borderId="9" xfId="0" applyFont="1" applyBorder="1"/>
    <xf numFmtId="3" fontId="11" fillId="0" borderId="9" xfId="0" applyNumberFormat="1" applyFont="1" applyBorder="1"/>
    <xf numFmtId="0" fontId="11" fillId="0" borderId="0" xfId="0" applyFont="1" applyAlignment="1">
      <alignment horizontal="center"/>
    </xf>
    <xf numFmtId="0" fontId="11" fillId="3" borderId="6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left"/>
    </xf>
    <xf numFmtId="3" fontId="11" fillId="0" borderId="6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0" fontId="11" fillId="0" borderId="6" xfId="0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3" fontId="11" fillId="0" borderId="9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right" indent="1"/>
    </xf>
    <xf numFmtId="0" fontId="11" fillId="0" borderId="0" xfId="0" applyFont="1" applyAlignment="1">
      <alignment horizontal="right" indent="1"/>
    </xf>
    <xf numFmtId="41" fontId="11" fillId="0" borderId="0" xfId="2" applyFont="1" applyBorder="1" applyProtection="1"/>
    <xf numFmtId="41" fontId="6" fillId="0" borderId="0" xfId="2" applyFont="1" applyBorder="1" applyProtection="1"/>
    <xf numFmtId="41" fontId="11" fillId="0" borderId="0" xfId="2" applyFont="1" applyBorder="1" applyAlignment="1" applyProtection="1">
      <alignment horizontal="right"/>
    </xf>
    <xf numFmtId="41" fontId="6" fillId="0" borderId="0" xfId="2" applyFont="1" applyBorder="1" applyAlignment="1" applyProtection="1">
      <alignment horizontal="right"/>
    </xf>
    <xf numFmtId="0" fontId="6" fillId="0" borderId="0" xfId="0" applyFont="1" applyAlignment="1" applyProtection="1">
      <alignment horizontal="center" vertical="center"/>
      <protection locked="0"/>
    </xf>
    <xf numFmtId="41" fontId="6" fillId="0" borderId="6" xfId="2" applyFont="1" applyFill="1" applyBorder="1" applyAlignment="1" applyProtection="1">
      <alignment vertical="center"/>
    </xf>
    <xf numFmtId="0" fontId="4" fillId="0" borderId="6" xfId="2" applyNumberFormat="1" applyFont="1" applyBorder="1" applyAlignment="1" applyProtection="1">
      <alignment horizontal="center" vertical="center"/>
    </xf>
    <xf numFmtId="49" fontId="6" fillId="3" borderId="6" xfId="0" applyNumberFormat="1" applyFont="1" applyFill="1" applyBorder="1" applyAlignment="1" applyProtection="1">
      <alignment horizontal="left" vertical="center" indent="1"/>
      <protection locked="0"/>
    </xf>
    <xf numFmtId="49" fontId="6" fillId="3" borderId="6" xfId="0" applyNumberFormat="1" applyFont="1" applyFill="1" applyBorder="1" applyAlignment="1">
      <alignment horizontal="left" indent="1"/>
    </xf>
    <xf numFmtId="0" fontId="6" fillId="0" borderId="6" xfId="1" applyNumberFormat="1" applyFont="1" applyFill="1" applyBorder="1" applyAlignment="1" applyProtection="1">
      <alignment horizontal="center"/>
    </xf>
    <xf numFmtId="41" fontId="3" fillId="0" borderId="6" xfId="2" applyFont="1" applyFill="1" applyBorder="1" applyAlignment="1" applyProtection="1">
      <alignment horizontal="right" vertical="center"/>
      <protection locked="0"/>
    </xf>
    <xf numFmtId="9" fontId="9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8" fontId="4" fillId="0" borderId="6" xfId="2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right" vertical="center"/>
    </xf>
    <xf numFmtId="0" fontId="9" fillId="3" borderId="1" xfId="0" applyFont="1" applyFill="1" applyBorder="1" applyAlignment="1" applyProtection="1">
      <alignment horizontal="left" vertical="center" indent="1"/>
      <protection locked="0"/>
    </xf>
    <xf numFmtId="0" fontId="9" fillId="3" borderId="2" xfId="0" applyFont="1" applyFill="1" applyBorder="1" applyAlignment="1" applyProtection="1">
      <alignment horizontal="left" vertical="center" indent="1"/>
      <protection locked="0"/>
    </xf>
    <xf numFmtId="0" fontId="9" fillId="3" borderId="3" xfId="0" applyFont="1" applyFill="1" applyBorder="1" applyAlignment="1" applyProtection="1">
      <alignment horizontal="left" vertical="center" indent="1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left" vertical="center" indent="1"/>
      <protection locked="0"/>
    </xf>
    <xf numFmtId="0" fontId="6" fillId="3" borderId="2" xfId="0" applyFont="1" applyFill="1" applyBorder="1" applyAlignment="1" applyProtection="1">
      <alignment horizontal="left" vertical="center" indent="1"/>
      <protection locked="0"/>
    </xf>
    <xf numFmtId="0" fontId="6" fillId="3" borderId="3" xfId="0" applyFont="1" applyFill="1" applyBorder="1" applyAlignment="1" applyProtection="1">
      <alignment horizontal="left" vertical="center" indent="1"/>
      <protection locked="0"/>
    </xf>
    <xf numFmtId="0" fontId="5" fillId="4" borderId="7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49" fontId="6" fillId="3" borderId="2" xfId="0" applyNumberFormat="1" applyFont="1" applyFill="1" applyBorder="1" applyAlignment="1" applyProtection="1">
      <alignment horizontal="center" vertical="center"/>
      <protection locked="0"/>
    </xf>
    <xf numFmtId="49" fontId="6" fillId="3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left"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49" fontId="6" fillId="3" borderId="1" xfId="0" applyNumberFormat="1" applyFont="1" applyFill="1" applyBorder="1" applyAlignment="1" applyProtection="1">
      <alignment horizontal="left" vertical="center" indent="1"/>
      <protection locked="0"/>
    </xf>
    <xf numFmtId="49" fontId="6" fillId="3" borderId="2" xfId="0" applyNumberFormat="1" applyFont="1" applyFill="1" applyBorder="1" applyAlignment="1" applyProtection="1">
      <alignment horizontal="left" vertical="center" indent="1"/>
      <protection locked="0"/>
    </xf>
    <xf numFmtId="49" fontId="6" fillId="3" borderId="3" xfId="0" applyNumberFormat="1" applyFont="1" applyFill="1" applyBorder="1" applyAlignment="1" applyProtection="1">
      <alignment horizontal="left" vertical="center" indent="1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8" fillId="3" borderId="6" xfId="3" applyFont="1" applyFill="1" applyBorder="1" applyAlignment="1" applyProtection="1">
      <alignment horizontal="left" vertical="center" indent="1"/>
      <protection locked="0"/>
    </xf>
    <xf numFmtId="0" fontId="9" fillId="3" borderId="6" xfId="0" applyFont="1" applyFill="1" applyBorder="1" applyAlignment="1" applyProtection="1">
      <alignment horizontal="left" vertical="center" indent="1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 applyProtection="1">
      <alignment horizontal="center" vertical="center"/>
      <protection locked="0"/>
    </xf>
    <xf numFmtId="14" fontId="11" fillId="3" borderId="2" xfId="0" applyNumberFormat="1" applyFont="1" applyFill="1" applyBorder="1" applyAlignment="1" applyProtection="1">
      <alignment horizontal="center" vertical="center"/>
      <protection locked="0"/>
    </xf>
    <xf numFmtId="14" fontId="11" fillId="3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0" fontId="11" fillId="0" borderId="0" xfId="0" applyFont="1" applyAlignment="1" applyProtection="1">
      <alignment vertical="center"/>
      <protection locked="0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 applyProtection="1">
      <alignment horizontal="center" vertical="center"/>
      <protection locked="0"/>
    </xf>
    <xf numFmtId="14" fontId="6" fillId="3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9" fillId="3" borderId="15" xfId="0" applyFont="1" applyFill="1" applyBorder="1" applyAlignment="1" applyProtection="1">
      <alignment horizontal="left" vertical="center" indent="1"/>
      <protection locked="0"/>
    </xf>
    <xf numFmtId="0" fontId="23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41" fontId="3" fillId="0" borderId="2" xfId="2" applyFont="1" applyFill="1" applyBorder="1" applyAlignment="1" applyProtection="1">
      <alignment horizontal="right"/>
    </xf>
    <xf numFmtId="41" fontId="3" fillId="0" borderId="2" xfId="2" applyFont="1" applyBorder="1" applyAlignment="1" applyProtection="1">
      <alignment horizontal="right"/>
    </xf>
    <xf numFmtId="41" fontId="3" fillId="0" borderId="3" xfId="2" applyFont="1" applyBorder="1" applyAlignment="1" applyProtection="1">
      <alignment horizontal="right"/>
    </xf>
    <xf numFmtId="41" fontId="19" fillId="0" borderId="2" xfId="2" applyFont="1" applyFill="1" applyBorder="1" applyAlignment="1" applyProtection="1">
      <alignment horizontal="right"/>
    </xf>
    <xf numFmtId="41" fontId="19" fillId="0" borderId="2" xfId="2" applyFont="1" applyBorder="1" applyAlignment="1" applyProtection="1">
      <alignment horizontal="right"/>
    </xf>
    <xf numFmtId="41" fontId="19" fillId="0" borderId="3" xfId="2" applyFont="1" applyBorder="1" applyAlignment="1" applyProtection="1">
      <alignment horizontal="right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/>
    <xf numFmtId="0" fontId="11" fillId="3" borderId="1" xfId="0" applyFont="1" applyFill="1" applyBorder="1" applyAlignment="1">
      <alignment horizontal="left" indent="1"/>
    </xf>
    <xf numFmtId="0" fontId="11" fillId="3" borderId="2" xfId="0" applyFont="1" applyFill="1" applyBorder="1" applyAlignment="1">
      <alignment horizontal="left" indent="1"/>
    </xf>
    <xf numFmtId="0" fontId="11" fillId="3" borderId="3" xfId="0" applyFont="1" applyFill="1" applyBorder="1" applyAlignment="1">
      <alignment horizontal="left" indent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18" fillId="3" borderId="1" xfId="3" applyFont="1" applyFill="1" applyBorder="1" applyAlignment="1" applyProtection="1">
      <alignment horizontal="left" vertical="center" indent="1"/>
      <protection locked="0"/>
    </xf>
    <xf numFmtId="0" fontId="18" fillId="3" borderId="3" xfId="3" applyFont="1" applyFill="1" applyBorder="1" applyAlignment="1" applyProtection="1">
      <alignment horizontal="left" vertical="center" indent="1"/>
      <protection locked="0"/>
    </xf>
    <xf numFmtId="41" fontId="20" fillId="0" borderId="2" xfId="2" applyFont="1" applyFill="1" applyBorder="1" applyAlignment="1" applyProtection="1">
      <alignment horizontal="right"/>
    </xf>
    <xf numFmtId="41" fontId="20" fillId="0" borderId="2" xfId="2" applyFont="1" applyBorder="1" applyAlignment="1" applyProtection="1">
      <alignment horizontal="right"/>
    </xf>
    <xf numFmtId="41" fontId="20" fillId="0" borderId="3" xfId="2" applyFont="1" applyBorder="1" applyAlignment="1" applyProtection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4" fontId="6" fillId="3" borderId="1" xfId="0" applyNumberFormat="1" applyFont="1" applyFill="1" applyBorder="1" applyAlignment="1" applyProtection="1">
      <alignment horizontal="center"/>
      <protection locked="0"/>
    </xf>
    <xf numFmtId="0" fontId="11" fillId="3" borderId="2" xfId="0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41" fontId="6" fillId="0" borderId="1" xfId="2" applyFont="1" applyBorder="1" applyAlignment="1" applyProtection="1">
      <alignment horizontal="center"/>
    </xf>
    <xf numFmtId="41" fontId="6" fillId="0" borderId="2" xfId="2" applyFont="1" applyBorder="1" applyAlignment="1" applyProtection="1">
      <alignment horizontal="center"/>
    </xf>
    <xf numFmtId="41" fontId="6" fillId="0" borderId="3" xfId="2" applyFont="1" applyBorder="1" applyAlignment="1" applyProtection="1">
      <alignment horizontal="center"/>
    </xf>
    <xf numFmtId="41" fontId="11" fillId="0" borderId="1" xfId="2" applyFont="1" applyBorder="1" applyAlignment="1" applyProtection="1">
      <alignment horizontal="right"/>
    </xf>
    <xf numFmtId="41" fontId="11" fillId="0" borderId="2" xfId="2" applyFont="1" applyBorder="1" applyAlignment="1" applyProtection="1">
      <alignment horizontal="right"/>
    </xf>
    <xf numFmtId="41" fontId="11" fillId="0" borderId="3" xfId="2" applyFont="1" applyBorder="1" applyAlignment="1" applyProtection="1">
      <alignment horizontal="right"/>
    </xf>
    <xf numFmtId="41" fontId="11" fillId="0" borderId="2" xfId="2" applyFont="1" applyFill="1" applyBorder="1" applyAlignment="1" applyProtection="1">
      <alignment horizontal="right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/>
  </cellXfs>
  <cellStyles count="4">
    <cellStyle name="Hipervínculo" xfId="3" builtinId="8"/>
    <cellStyle name="Millares" xfId="1" builtinId="3"/>
    <cellStyle name="Millares [0]" xfId="2" builtinId="6"/>
    <cellStyle name="Normal" xfId="0" builtinId="0"/>
  </cellStyles>
  <dxfs count="13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numFmt numFmtId="168" formatCode="_ * #,##0.00_ ;_ * \-#,##0.00_ ;_ * &quot;-&quot;_ ;_ @_ "/>
      <fill>
        <patternFill patternType="none">
          <fgColor indexed="64"/>
          <bgColor auto="1"/>
        </patternFill>
      </fill>
      <alignment horizontal="left" vertical="top" textRotation="0" wrapText="1" indent="1" justifyLastLine="0" shrinkToFit="0" readingOrder="0"/>
      <border diagonalUp="0" diagonalDown="0" outline="0">
        <left/>
        <right/>
        <top style="medium">
          <color rgb="FFDDDDDD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1" justifyLastLine="0" shrinkToFit="0" readingOrder="0"/>
      <border diagonalUp="0" diagonalDown="0" outline="0">
        <left/>
        <right/>
        <top style="medium">
          <color rgb="FFDDDDDD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1" justifyLastLine="0" shrinkToFit="0" readingOrder="0"/>
      <border diagonalUp="0" diagonalDown="0" outline="0">
        <left/>
        <right/>
        <top style="medium">
          <color rgb="FFDDDDDD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1" justifyLastLine="0" shrinkToFit="0" readingOrder="0"/>
      <border diagonalUp="0" diagonalDown="0" outline="0">
        <left/>
        <right/>
        <top style="medium">
          <color rgb="FFDDDDDD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1" justifyLastLine="0" shrinkToFit="0" readingOrder="0"/>
      <border diagonalUp="0" diagonalDown="0" outline="0">
        <left/>
        <right/>
        <top style="medium">
          <color rgb="FFDDDDDD"/>
        </top>
        <bottom/>
      </border>
    </dxf>
    <dxf>
      <border outline="0">
        <top style="medium">
          <color rgb="FFDDDDDD"/>
        </top>
      </border>
    </dxf>
    <dxf>
      <border outline="0">
        <bottom style="medium">
          <color rgb="FFDDDDD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1" justifyLastLine="0" shrinkToFit="0" readingOrder="0"/>
    </dxf>
    <dxf>
      <border outline="0">
        <bottom style="medium">
          <color rgb="FFDDDDD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E205" totalsRowShown="0" headerRowDxfId="12" dataDxfId="10" headerRowBorderDxfId="11" tableBorderDxfId="9" totalsRowBorderDxfId="8">
  <autoFilter ref="A1:E205" xr:uid="{00000000-0009-0000-0100-000001000000}"/>
  <tableColumns count="5">
    <tableColumn id="1" xr3:uid="{00000000-0010-0000-0000-000001000000}" name="Pais" dataDxfId="7"/>
    <tableColumn id="2" xr3:uid="{00000000-0010-0000-0000-000002000000}" name="Autoridades Superiores" dataDxfId="6" dataCellStyle="Millares [0]"/>
    <tableColumn id="3" xr3:uid="{00000000-0010-0000-0000-000003000000}" name="Académicos y Jefes de Departamentos" dataDxfId="5" dataCellStyle="Millares [0]"/>
    <tableColumn id="4" xr3:uid="{00000000-0010-0000-0000-000004000000}" name="Administrativos" dataDxfId="4" dataCellStyle="Millares [0]"/>
    <tableColumn id="5" xr3:uid="{00000000-0010-0000-0000-000005000000}" name="Factor" dataDxfId="3" dataCellStyle="Millares [0]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G1:G14" totalsRowShown="0" headerRowDxfId="2" dataDxfId="1">
  <autoFilter ref="G1:G14" xr:uid="{00000000-0009-0000-0100-000002000000}"/>
  <tableColumns count="1">
    <tableColumn id="1" xr3:uid="{00000000-0010-0000-0100-000001000000}" name="Activida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WB73"/>
  <sheetViews>
    <sheetView showGridLines="0" tabSelected="1" zoomScale="90" zoomScaleNormal="90" workbookViewId="0">
      <selection activeCell="N64" sqref="N64"/>
    </sheetView>
  </sheetViews>
  <sheetFormatPr baseColWidth="10" defaultColWidth="0" defaultRowHeight="14.25" zeroHeight="1" x14ac:dyDescent="0.25"/>
  <cols>
    <col min="1" max="1" width="3.7109375" style="15" customWidth="1"/>
    <col min="2" max="2" width="3.140625" style="15" customWidth="1"/>
    <col min="3" max="3" width="3" style="15" customWidth="1"/>
    <col min="4" max="4" width="23.28515625" style="15" customWidth="1"/>
    <col min="5" max="5" width="15.42578125" style="15" customWidth="1"/>
    <col min="6" max="6" width="13" style="15" customWidth="1"/>
    <col min="7" max="7" width="20.140625" style="15" customWidth="1"/>
    <col min="8" max="8" width="5.7109375" style="15" customWidth="1"/>
    <col min="9" max="9" width="7" style="15" customWidth="1"/>
    <col min="10" max="10" width="5.7109375" style="15" customWidth="1"/>
    <col min="11" max="11" width="11.42578125" style="15" customWidth="1"/>
    <col min="12" max="12" width="11.7109375" style="15" customWidth="1"/>
    <col min="13" max="13" width="3.85546875" style="15" customWidth="1"/>
    <col min="14" max="15" width="4.7109375" style="15" customWidth="1"/>
    <col min="16" max="16" width="4" style="15" customWidth="1"/>
    <col min="17" max="17" width="2.5703125" style="15" customWidth="1"/>
    <col min="18" max="18" width="3.7109375" style="15" customWidth="1"/>
    <col min="19" max="257" width="11.42578125" style="15" hidden="1"/>
    <col min="258" max="258" width="3" style="15" hidden="1"/>
    <col min="259" max="259" width="18.42578125" style="15" hidden="1"/>
    <col min="260" max="260" width="15.42578125" style="15" hidden="1"/>
    <col min="261" max="261" width="13" style="15" hidden="1"/>
    <col min="262" max="262" width="20.140625" style="15" hidden="1"/>
    <col min="263" max="263" width="5.7109375" style="15" hidden="1"/>
    <col min="264" max="264" width="7" style="15" hidden="1"/>
    <col min="265" max="265" width="5.7109375" style="15" hidden="1"/>
    <col min="266" max="266" width="18.28515625" style="15" hidden="1"/>
    <col min="267" max="267" width="11.140625" style="15" hidden="1"/>
    <col min="268" max="268" width="0" style="15" hidden="1"/>
    <col min="269" max="270" width="4.7109375" style="15" hidden="1"/>
    <col min="271" max="271" width="4" style="15" hidden="1"/>
    <col min="272" max="272" width="2.5703125" style="15" hidden="1"/>
    <col min="273" max="273" width="4.140625" style="15" hidden="1"/>
    <col min="274" max="274" width="5" style="15" hidden="1"/>
    <col min="275" max="513" width="11.42578125" style="15" hidden="1"/>
    <col min="514" max="514" width="3" style="15" hidden="1"/>
    <col min="515" max="515" width="18.42578125" style="15" hidden="1"/>
    <col min="516" max="516" width="15.42578125" style="15" hidden="1"/>
    <col min="517" max="517" width="13" style="15" hidden="1"/>
    <col min="518" max="518" width="20.140625" style="15" hidden="1"/>
    <col min="519" max="519" width="5.7109375" style="15" hidden="1"/>
    <col min="520" max="520" width="7" style="15" hidden="1"/>
    <col min="521" max="521" width="5.7109375" style="15" hidden="1"/>
    <col min="522" max="522" width="18.28515625" style="15" hidden="1"/>
    <col min="523" max="523" width="11.140625" style="15" hidden="1"/>
    <col min="524" max="524" width="0" style="15" hidden="1"/>
    <col min="525" max="526" width="4.7109375" style="15" hidden="1"/>
    <col min="527" max="527" width="4" style="15" hidden="1"/>
    <col min="528" max="528" width="2.5703125" style="15" hidden="1"/>
    <col min="529" max="529" width="4.140625" style="15" hidden="1"/>
    <col min="530" max="530" width="5" style="15" hidden="1"/>
    <col min="531" max="769" width="11.42578125" style="15" hidden="1"/>
    <col min="770" max="770" width="3" style="15" hidden="1"/>
    <col min="771" max="771" width="18.42578125" style="15" hidden="1"/>
    <col min="772" max="772" width="15.42578125" style="15" hidden="1"/>
    <col min="773" max="773" width="13" style="15" hidden="1"/>
    <col min="774" max="774" width="20.140625" style="15" hidden="1"/>
    <col min="775" max="775" width="5.7109375" style="15" hidden="1"/>
    <col min="776" max="776" width="7" style="15" hidden="1"/>
    <col min="777" max="777" width="5.7109375" style="15" hidden="1"/>
    <col min="778" max="778" width="18.28515625" style="15" hidden="1"/>
    <col min="779" max="779" width="11.140625" style="15" hidden="1"/>
    <col min="780" max="780" width="0" style="15" hidden="1"/>
    <col min="781" max="782" width="4.7109375" style="15" hidden="1"/>
    <col min="783" max="783" width="4" style="15" hidden="1"/>
    <col min="784" max="784" width="2.5703125" style="15" hidden="1"/>
    <col min="785" max="785" width="4.140625" style="15" hidden="1"/>
    <col min="786" max="786" width="5" style="15" hidden="1"/>
    <col min="787" max="1025" width="11.42578125" style="15" hidden="1"/>
    <col min="1026" max="1026" width="3" style="15" hidden="1"/>
    <col min="1027" max="1027" width="18.42578125" style="15" hidden="1"/>
    <col min="1028" max="1028" width="15.42578125" style="15" hidden="1"/>
    <col min="1029" max="1029" width="13" style="15" hidden="1"/>
    <col min="1030" max="1030" width="20.140625" style="15" hidden="1"/>
    <col min="1031" max="1031" width="5.7109375" style="15" hidden="1"/>
    <col min="1032" max="1032" width="7" style="15" hidden="1"/>
    <col min="1033" max="1033" width="5.7109375" style="15" hidden="1"/>
    <col min="1034" max="1034" width="18.28515625" style="15" hidden="1"/>
    <col min="1035" max="1035" width="11.140625" style="15" hidden="1"/>
    <col min="1036" max="1036" width="0" style="15" hidden="1"/>
    <col min="1037" max="1038" width="4.7109375" style="15" hidden="1"/>
    <col min="1039" max="1039" width="4" style="15" hidden="1"/>
    <col min="1040" max="1040" width="2.5703125" style="15" hidden="1"/>
    <col min="1041" max="1041" width="4.140625" style="15" hidden="1"/>
    <col min="1042" max="1042" width="5" style="15" hidden="1"/>
    <col min="1043" max="1281" width="11.42578125" style="15" hidden="1"/>
    <col min="1282" max="1282" width="3" style="15" hidden="1"/>
    <col min="1283" max="1283" width="18.42578125" style="15" hidden="1"/>
    <col min="1284" max="1284" width="15.42578125" style="15" hidden="1"/>
    <col min="1285" max="1285" width="13" style="15" hidden="1"/>
    <col min="1286" max="1286" width="20.140625" style="15" hidden="1"/>
    <col min="1287" max="1287" width="5.7109375" style="15" hidden="1"/>
    <col min="1288" max="1288" width="7" style="15" hidden="1"/>
    <col min="1289" max="1289" width="5.7109375" style="15" hidden="1"/>
    <col min="1290" max="1290" width="18.28515625" style="15" hidden="1"/>
    <col min="1291" max="1291" width="11.140625" style="15" hidden="1"/>
    <col min="1292" max="1292" width="0" style="15" hidden="1"/>
    <col min="1293" max="1294" width="4.7109375" style="15" hidden="1"/>
    <col min="1295" max="1295" width="4" style="15" hidden="1"/>
    <col min="1296" max="1296" width="2.5703125" style="15" hidden="1"/>
    <col min="1297" max="1297" width="4.140625" style="15" hidden="1"/>
    <col min="1298" max="1298" width="5" style="15" hidden="1"/>
    <col min="1299" max="1537" width="11.42578125" style="15" hidden="1"/>
    <col min="1538" max="1538" width="3" style="15" hidden="1"/>
    <col min="1539" max="1539" width="18.42578125" style="15" hidden="1"/>
    <col min="1540" max="1540" width="15.42578125" style="15" hidden="1"/>
    <col min="1541" max="1541" width="13" style="15" hidden="1"/>
    <col min="1542" max="1542" width="20.140625" style="15" hidden="1"/>
    <col min="1543" max="1543" width="5.7109375" style="15" hidden="1"/>
    <col min="1544" max="1544" width="7" style="15" hidden="1"/>
    <col min="1545" max="1545" width="5.7109375" style="15" hidden="1"/>
    <col min="1546" max="1546" width="18.28515625" style="15" hidden="1"/>
    <col min="1547" max="1547" width="11.140625" style="15" hidden="1"/>
    <col min="1548" max="1548" width="0" style="15" hidden="1"/>
    <col min="1549" max="1550" width="4.7109375" style="15" hidden="1"/>
    <col min="1551" max="1551" width="4" style="15" hidden="1"/>
    <col min="1552" max="1552" width="2.5703125" style="15" hidden="1"/>
    <col min="1553" max="1553" width="4.140625" style="15" hidden="1"/>
    <col min="1554" max="1554" width="5" style="15" hidden="1"/>
    <col min="1555" max="1793" width="11.42578125" style="15" hidden="1"/>
    <col min="1794" max="1794" width="3" style="15" hidden="1"/>
    <col min="1795" max="1795" width="18.42578125" style="15" hidden="1"/>
    <col min="1796" max="1796" width="15.42578125" style="15" hidden="1"/>
    <col min="1797" max="1797" width="13" style="15" hidden="1"/>
    <col min="1798" max="1798" width="20.140625" style="15" hidden="1"/>
    <col min="1799" max="1799" width="5.7109375" style="15" hidden="1"/>
    <col min="1800" max="1800" width="7" style="15" hidden="1"/>
    <col min="1801" max="1801" width="5.7109375" style="15" hidden="1"/>
    <col min="1802" max="1802" width="18.28515625" style="15" hidden="1"/>
    <col min="1803" max="1803" width="11.140625" style="15" hidden="1"/>
    <col min="1804" max="1804" width="0" style="15" hidden="1"/>
    <col min="1805" max="1806" width="4.7109375" style="15" hidden="1"/>
    <col min="1807" max="1807" width="4" style="15" hidden="1"/>
    <col min="1808" max="1808" width="2.5703125" style="15" hidden="1"/>
    <col min="1809" max="1809" width="4.140625" style="15" hidden="1"/>
    <col min="1810" max="1810" width="5" style="15" hidden="1"/>
    <col min="1811" max="2049" width="11.42578125" style="15" hidden="1"/>
    <col min="2050" max="2050" width="3" style="15" hidden="1"/>
    <col min="2051" max="2051" width="18.42578125" style="15" hidden="1"/>
    <col min="2052" max="2052" width="15.42578125" style="15" hidden="1"/>
    <col min="2053" max="2053" width="13" style="15" hidden="1"/>
    <col min="2054" max="2054" width="20.140625" style="15" hidden="1"/>
    <col min="2055" max="2055" width="5.7109375" style="15" hidden="1"/>
    <col min="2056" max="2056" width="7" style="15" hidden="1"/>
    <col min="2057" max="2057" width="5.7109375" style="15" hidden="1"/>
    <col min="2058" max="2058" width="18.28515625" style="15" hidden="1"/>
    <col min="2059" max="2059" width="11.140625" style="15" hidden="1"/>
    <col min="2060" max="2060" width="0" style="15" hidden="1"/>
    <col min="2061" max="2062" width="4.7109375" style="15" hidden="1"/>
    <col min="2063" max="2063" width="4" style="15" hidden="1"/>
    <col min="2064" max="2064" width="2.5703125" style="15" hidden="1"/>
    <col min="2065" max="2065" width="4.140625" style="15" hidden="1"/>
    <col min="2066" max="2066" width="5" style="15" hidden="1"/>
    <col min="2067" max="2305" width="11.42578125" style="15" hidden="1"/>
    <col min="2306" max="2306" width="3" style="15" hidden="1"/>
    <col min="2307" max="2307" width="18.42578125" style="15" hidden="1"/>
    <col min="2308" max="2308" width="15.42578125" style="15" hidden="1"/>
    <col min="2309" max="2309" width="13" style="15" hidden="1"/>
    <col min="2310" max="2310" width="20.140625" style="15" hidden="1"/>
    <col min="2311" max="2311" width="5.7109375" style="15" hidden="1"/>
    <col min="2312" max="2312" width="7" style="15" hidden="1"/>
    <col min="2313" max="2313" width="5.7109375" style="15" hidden="1"/>
    <col min="2314" max="2314" width="18.28515625" style="15" hidden="1"/>
    <col min="2315" max="2315" width="11.140625" style="15" hidden="1"/>
    <col min="2316" max="2316" width="0" style="15" hidden="1"/>
    <col min="2317" max="2318" width="4.7109375" style="15" hidden="1"/>
    <col min="2319" max="2319" width="4" style="15" hidden="1"/>
    <col min="2320" max="2320" width="2.5703125" style="15" hidden="1"/>
    <col min="2321" max="2321" width="4.140625" style="15" hidden="1"/>
    <col min="2322" max="2322" width="5" style="15" hidden="1"/>
    <col min="2323" max="2561" width="11.42578125" style="15" hidden="1"/>
    <col min="2562" max="2562" width="3" style="15" hidden="1"/>
    <col min="2563" max="2563" width="18.42578125" style="15" hidden="1"/>
    <col min="2564" max="2564" width="15.42578125" style="15" hidden="1"/>
    <col min="2565" max="2565" width="13" style="15" hidden="1"/>
    <col min="2566" max="2566" width="20.140625" style="15" hidden="1"/>
    <col min="2567" max="2567" width="5.7109375" style="15" hidden="1"/>
    <col min="2568" max="2568" width="7" style="15" hidden="1"/>
    <col min="2569" max="2569" width="5.7109375" style="15" hidden="1"/>
    <col min="2570" max="2570" width="18.28515625" style="15" hidden="1"/>
    <col min="2571" max="2571" width="11.140625" style="15" hidden="1"/>
    <col min="2572" max="2572" width="0" style="15" hidden="1"/>
    <col min="2573" max="2574" width="4.7109375" style="15" hidden="1"/>
    <col min="2575" max="2575" width="4" style="15" hidden="1"/>
    <col min="2576" max="2576" width="2.5703125" style="15" hidden="1"/>
    <col min="2577" max="2577" width="4.140625" style="15" hidden="1"/>
    <col min="2578" max="2578" width="5" style="15" hidden="1"/>
    <col min="2579" max="2817" width="11.42578125" style="15" hidden="1"/>
    <col min="2818" max="2818" width="3" style="15" hidden="1"/>
    <col min="2819" max="2819" width="18.42578125" style="15" hidden="1"/>
    <col min="2820" max="2820" width="15.42578125" style="15" hidden="1"/>
    <col min="2821" max="2821" width="13" style="15" hidden="1"/>
    <col min="2822" max="2822" width="20.140625" style="15" hidden="1"/>
    <col min="2823" max="2823" width="5.7109375" style="15" hidden="1"/>
    <col min="2824" max="2824" width="7" style="15" hidden="1"/>
    <col min="2825" max="2825" width="5.7109375" style="15" hidden="1"/>
    <col min="2826" max="2826" width="18.28515625" style="15" hidden="1"/>
    <col min="2827" max="2827" width="11.140625" style="15" hidden="1"/>
    <col min="2828" max="2828" width="0" style="15" hidden="1"/>
    <col min="2829" max="2830" width="4.7109375" style="15" hidden="1"/>
    <col min="2831" max="2831" width="4" style="15" hidden="1"/>
    <col min="2832" max="2832" width="2.5703125" style="15" hidden="1"/>
    <col min="2833" max="2833" width="4.140625" style="15" hidden="1"/>
    <col min="2834" max="2834" width="5" style="15" hidden="1"/>
    <col min="2835" max="3073" width="11.42578125" style="15" hidden="1"/>
    <col min="3074" max="3074" width="3" style="15" hidden="1"/>
    <col min="3075" max="3075" width="18.42578125" style="15" hidden="1"/>
    <col min="3076" max="3076" width="15.42578125" style="15" hidden="1"/>
    <col min="3077" max="3077" width="13" style="15" hidden="1"/>
    <col min="3078" max="3078" width="20.140625" style="15" hidden="1"/>
    <col min="3079" max="3079" width="5.7109375" style="15" hidden="1"/>
    <col min="3080" max="3080" width="7" style="15" hidden="1"/>
    <col min="3081" max="3081" width="5.7109375" style="15" hidden="1"/>
    <col min="3082" max="3082" width="18.28515625" style="15" hidden="1"/>
    <col min="3083" max="3083" width="11.140625" style="15" hidden="1"/>
    <col min="3084" max="3084" width="0" style="15" hidden="1"/>
    <col min="3085" max="3086" width="4.7109375" style="15" hidden="1"/>
    <col min="3087" max="3087" width="4" style="15" hidden="1"/>
    <col min="3088" max="3088" width="2.5703125" style="15" hidden="1"/>
    <col min="3089" max="3089" width="4.140625" style="15" hidden="1"/>
    <col min="3090" max="3090" width="5" style="15" hidden="1"/>
    <col min="3091" max="3329" width="11.42578125" style="15" hidden="1"/>
    <col min="3330" max="3330" width="3" style="15" hidden="1"/>
    <col min="3331" max="3331" width="18.42578125" style="15" hidden="1"/>
    <col min="3332" max="3332" width="15.42578125" style="15" hidden="1"/>
    <col min="3333" max="3333" width="13" style="15" hidden="1"/>
    <col min="3334" max="3334" width="20.140625" style="15" hidden="1"/>
    <col min="3335" max="3335" width="5.7109375" style="15" hidden="1"/>
    <col min="3336" max="3336" width="7" style="15" hidden="1"/>
    <col min="3337" max="3337" width="5.7109375" style="15" hidden="1"/>
    <col min="3338" max="3338" width="18.28515625" style="15" hidden="1"/>
    <col min="3339" max="3339" width="11.140625" style="15" hidden="1"/>
    <col min="3340" max="3340" width="0" style="15" hidden="1"/>
    <col min="3341" max="3342" width="4.7109375" style="15" hidden="1"/>
    <col min="3343" max="3343" width="4" style="15" hidden="1"/>
    <col min="3344" max="3344" width="2.5703125" style="15" hidden="1"/>
    <col min="3345" max="3345" width="4.140625" style="15" hidden="1"/>
    <col min="3346" max="3346" width="5" style="15" hidden="1"/>
    <col min="3347" max="3585" width="11.42578125" style="15" hidden="1"/>
    <col min="3586" max="3586" width="3" style="15" hidden="1"/>
    <col min="3587" max="3587" width="18.42578125" style="15" hidden="1"/>
    <col min="3588" max="3588" width="15.42578125" style="15" hidden="1"/>
    <col min="3589" max="3589" width="13" style="15" hidden="1"/>
    <col min="3590" max="3590" width="20.140625" style="15" hidden="1"/>
    <col min="3591" max="3591" width="5.7109375" style="15" hidden="1"/>
    <col min="3592" max="3592" width="7" style="15" hidden="1"/>
    <col min="3593" max="3593" width="5.7109375" style="15" hidden="1"/>
    <col min="3594" max="3594" width="18.28515625" style="15" hidden="1"/>
    <col min="3595" max="3595" width="11.140625" style="15" hidden="1"/>
    <col min="3596" max="3596" width="0" style="15" hidden="1"/>
    <col min="3597" max="3598" width="4.7109375" style="15" hidden="1"/>
    <col min="3599" max="3599" width="4" style="15" hidden="1"/>
    <col min="3600" max="3600" width="2.5703125" style="15" hidden="1"/>
    <col min="3601" max="3601" width="4.140625" style="15" hidden="1"/>
    <col min="3602" max="3602" width="5" style="15" hidden="1"/>
    <col min="3603" max="3841" width="11.42578125" style="15" hidden="1"/>
    <col min="3842" max="3842" width="3" style="15" hidden="1"/>
    <col min="3843" max="3843" width="18.42578125" style="15" hidden="1"/>
    <col min="3844" max="3844" width="15.42578125" style="15" hidden="1"/>
    <col min="3845" max="3845" width="13" style="15" hidden="1"/>
    <col min="3846" max="3846" width="20.140625" style="15" hidden="1"/>
    <col min="3847" max="3847" width="5.7109375" style="15" hidden="1"/>
    <col min="3848" max="3848" width="7" style="15" hidden="1"/>
    <col min="3849" max="3849" width="5.7109375" style="15" hidden="1"/>
    <col min="3850" max="3850" width="18.28515625" style="15" hidden="1"/>
    <col min="3851" max="3851" width="11.140625" style="15" hidden="1"/>
    <col min="3852" max="3852" width="0" style="15" hidden="1"/>
    <col min="3853" max="3854" width="4.7109375" style="15" hidden="1"/>
    <col min="3855" max="3855" width="4" style="15" hidden="1"/>
    <col min="3856" max="3856" width="2.5703125" style="15" hidden="1"/>
    <col min="3857" max="3857" width="4.140625" style="15" hidden="1"/>
    <col min="3858" max="3858" width="5" style="15" hidden="1"/>
    <col min="3859" max="4097" width="11.42578125" style="15" hidden="1"/>
    <col min="4098" max="4098" width="3" style="15" hidden="1"/>
    <col min="4099" max="4099" width="18.42578125" style="15" hidden="1"/>
    <col min="4100" max="4100" width="15.42578125" style="15" hidden="1"/>
    <col min="4101" max="4101" width="13" style="15" hidden="1"/>
    <col min="4102" max="4102" width="20.140625" style="15" hidden="1"/>
    <col min="4103" max="4103" width="5.7109375" style="15" hidden="1"/>
    <col min="4104" max="4104" width="7" style="15" hidden="1"/>
    <col min="4105" max="4105" width="5.7109375" style="15" hidden="1"/>
    <col min="4106" max="4106" width="18.28515625" style="15" hidden="1"/>
    <col min="4107" max="4107" width="11.140625" style="15" hidden="1"/>
    <col min="4108" max="4108" width="0" style="15" hidden="1"/>
    <col min="4109" max="4110" width="4.7109375" style="15" hidden="1"/>
    <col min="4111" max="4111" width="4" style="15" hidden="1"/>
    <col min="4112" max="4112" width="2.5703125" style="15" hidden="1"/>
    <col min="4113" max="4113" width="4.140625" style="15" hidden="1"/>
    <col min="4114" max="4114" width="5" style="15" hidden="1"/>
    <col min="4115" max="4353" width="11.42578125" style="15" hidden="1"/>
    <col min="4354" max="4354" width="3" style="15" hidden="1"/>
    <col min="4355" max="4355" width="18.42578125" style="15" hidden="1"/>
    <col min="4356" max="4356" width="15.42578125" style="15" hidden="1"/>
    <col min="4357" max="4357" width="13" style="15" hidden="1"/>
    <col min="4358" max="4358" width="20.140625" style="15" hidden="1"/>
    <col min="4359" max="4359" width="5.7109375" style="15" hidden="1"/>
    <col min="4360" max="4360" width="7" style="15" hidden="1"/>
    <col min="4361" max="4361" width="5.7109375" style="15" hidden="1"/>
    <col min="4362" max="4362" width="18.28515625" style="15" hidden="1"/>
    <col min="4363" max="4363" width="11.140625" style="15" hidden="1"/>
    <col min="4364" max="4364" width="0" style="15" hidden="1"/>
    <col min="4365" max="4366" width="4.7109375" style="15" hidden="1"/>
    <col min="4367" max="4367" width="4" style="15" hidden="1"/>
    <col min="4368" max="4368" width="2.5703125" style="15" hidden="1"/>
    <col min="4369" max="4369" width="4.140625" style="15" hidden="1"/>
    <col min="4370" max="4370" width="5" style="15" hidden="1"/>
    <col min="4371" max="4609" width="11.42578125" style="15" hidden="1"/>
    <col min="4610" max="4610" width="3" style="15" hidden="1"/>
    <col min="4611" max="4611" width="18.42578125" style="15" hidden="1"/>
    <col min="4612" max="4612" width="15.42578125" style="15" hidden="1"/>
    <col min="4613" max="4613" width="13" style="15" hidden="1"/>
    <col min="4614" max="4614" width="20.140625" style="15" hidden="1"/>
    <col min="4615" max="4615" width="5.7109375" style="15" hidden="1"/>
    <col min="4616" max="4616" width="7" style="15" hidden="1"/>
    <col min="4617" max="4617" width="5.7109375" style="15" hidden="1"/>
    <col min="4618" max="4618" width="18.28515625" style="15" hidden="1"/>
    <col min="4619" max="4619" width="11.140625" style="15" hidden="1"/>
    <col min="4620" max="4620" width="0" style="15" hidden="1"/>
    <col min="4621" max="4622" width="4.7109375" style="15" hidden="1"/>
    <col min="4623" max="4623" width="4" style="15" hidden="1"/>
    <col min="4624" max="4624" width="2.5703125" style="15" hidden="1"/>
    <col min="4625" max="4625" width="4.140625" style="15" hidden="1"/>
    <col min="4626" max="4626" width="5" style="15" hidden="1"/>
    <col min="4627" max="4865" width="11.42578125" style="15" hidden="1"/>
    <col min="4866" max="4866" width="3" style="15" hidden="1"/>
    <col min="4867" max="4867" width="18.42578125" style="15" hidden="1"/>
    <col min="4868" max="4868" width="15.42578125" style="15" hidden="1"/>
    <col min="4869" max="4869" width="13" style="15" hidden="1"/>
    <col min="4870" max="4870" width="20.140625" style="15" hidden="1"/>
    <col min="4871" max="4871" width="5.7109375" style="15" hidden="1"/>
    <col min="4872" max="4872" width="7" style="15" hidden="1"/>
    <col min="4873" max="4873" width="5.7109375" style="15" hidden="1"/>
    <col min="4874" max="4874" width="18.28515625" style="15" hidden="1"/>
    <col min="4875" max="4875" width="11.140625" style="15" hidden="1"/>
    <col min="4876" max="4876" width="0" style="15" hidden="1"/>
    <col min="4877" max="4878" width="4.7109375" style="15" hidden="1"/>
    <col min="4879" max="4879" width="4" style="15" hidden="1"/>
    <col min="4880" max="4880" width="2.5703125" style="15" hidden="1"/>
    <col min="4881" max="4881" width="4.140625" style="15" hidden="1"/>
    <col min="4882" max="4882" width="5" style="15" hidden="1"/>
    <col min="4883" max="5121" width="11.42578125" style="15" hidden="1"/>
    <col min="5122" max="5122" width="3" style="15" hidden="1"/>
    <col min="5123" max="5123" width="18.42578125" style="15" hidden="1"/>
    <col min="5124" max="5124" width="15.42578125" style="15" hidden="1"/>
    <col min="5125" max="5125" width="13" style="15" hidden="1"/>
    <col min="5126" max="5126" width="20.140625" style="15" hidden="1"/>
    <col min="5127" max="5127" width="5.7109375" style="15" hidden="1"/>
    <col min="5128" max="5128" width="7" style="15" hidden="1"/>
    <col min="5129" max="5129" width="5.7109375" style="15" hidden="1"/>
    <col min="5130" max="5130" width="18.28515625" style="15" hidden="1"/>
    <col min="5131" max="5131" width="11.140625" style="15" hidden="1"/>
    <col min="5132" max="5132" width="0" style="15" hidden="1"/>
    <col min="5133" max="5134" width="4.7109375" style="15" hidden="1"/>
    <col min="5135" max="5135" width="4" style="15" hidden="1"/>
    <col min="5136" max="5136" width="2.5703125" style="15" hidden="1"/>
    <col min="5137" max="5137" width="4.140625" style="15" hidden="1"/>
    <col min="5138" max="5138" width="5" style="15" hidden="1"/>
    <col min="5139" max="5377" width="11.42578125" style="15" hidden="1"/>
    <col min="5378" max="5378" width="3" style="15" hidden="1"/>
    <col min="5379" max="5379" width="18.42578125" style="15" hidden="1"/>
    <col min="5380" max="5380" width="15.42578125" style="15" hidden="1"/>
    <col min="5381" max="5381" width="13" style="15" hidden="1"/>
    <col min="5382" max="5382" width="20.140625" style="15" hidden="1"/>
    <col min="5383" max="5383" width="5.7109375" style="15" hidden="1"/>
    <col min="5384" max="5384" width="7" style="15" hidden="1"/>
    <col min="5385" max="5385" width="5.7109375" style="15" hidden="1"/>
    <col min="5386" max="5386" width="18.28515625" style="15" hidden="1"/>
    <col min="5387" max="5387" width="11.140625" style="15" hidden="1"/>
    <col min="5388" max="5388" width="0" style="15" hidden="1"/>
    <col min="5389" max="5390" width="4.7109375" style="15" hidden="1"/>
    <col min="5391" max="5391" width="4" style="15" hidden="1"/>
    <col min="5392" max="5392" width="2.5703125" style="15" hidden="1"/>
    <col min="5393" max="5393" width="4.140625" style="15" hidden="1"/>
    <col min="5394" max="5394" width="5" style="15" hidden="1"/>
    <col min="5395" max="5633" width="11.42578125" style="15" hidden="1"/>
    <col min="5634" max="5634" width="3" style="15" hidden="1"/>
    <col min="5635" max="5635" width="18.42578125" style="15" hidden="1"/>
    <col min="5636" max="5636" width="15.42578125" style="15" hidden="1"/>
    <col min="5637" max="5637" width="13" style="15" hidden="1"/>
    <col min="5638" max="5638" width="20.140625" style="15" hidden="1"/>
    <col min="5639" max="5639" width="5.7109375" style="15" hidden="1"/>
    <col min="5640" max="5640" width="7" style="15" hidden="1"/>
    <col min="5641" max="5641" width="5.7109375" style="15" hidden="1"/>
    <col min="5642" max="5642" width="18.28515625" style="15" hidden="1"/>
    <col min="5643" max="5643" width="11.140625" style="15" hidden="1"/>
    <col min="5644" max="5644" width="0" style="15" hidden="1"/>
    <col min="5645" max="5646" width="4.7109375" style="15" hidden="1"/>
    <col min="5647" max="5647" width="4" style="15" hidden="1"/>
    <col min="5648" max="5648" width="2.5703125" style="15" hidden="1"/>
    <col min="5649" max="5649" width="4.140625" style="15" hidden="1"/>
    <col min="5650" max="5650" width="5" style="15" hidden="1"/>
    <col min="5651" max="5889" width="11.42578125" style="15" hidden="1"/>
    <col min="5890" max="5890" width="3" style="15" hidden="1"/>
    <col min="5891" max="5891" width="18.42578125" style="15" hidden="1"/>
    <col min="5892" max="5892" width="15.42578125" style="15" hidden="1"/>
    <col min="5893" max="5893" width="13" style="15" hidden="1"/>
    <col min="5894" max="5894" width="20.140625" style="15" hidden="1"/>
    <col min="5895" max="5895" width="5.7109375" style="15" hidden="1"/>
    <col min="5896" max="5896" width="7" style="15" hidden="1"/>
    <col min="5897" max="5897" width="5.7109375" style="15" hidden="1"/>
    <col min="5898" max="5898" width="18.28515625" style="15" hidden="1"/>
    <col min="5899" max="5899" width="11.140625" style="15" hidden="1"/>
    <col min="5900" max="5900" width="0" style="15" hidden="1"/>
    <col min="5901" max="5902" width="4.7109375" style="15" hidden="1"/>
    <col min="5903" max="5903" width="4" style="15" hidden="1"/>
    <col min="5904" max="5904" width="2.5703125" style="15" hidden="1"/>
    <col min="5905" max="5905" width="4.140625" style="15" hidden="1"/>
    <col min="5906" max="5906" width="5" style="15" hidden="1"/>
    <col min="5907" max="6145" width="11.42578125" style="15" hidden="1"/>
    <col min="6146" max="6146" width="3" style="15" hidden="1"/>
    <col min="6147" max="6147" width="18.42578125" style="15" hidden="1"/>
    <col min="6148" max="6148" width="15.42578125" style="15" hidden="1"/>
    <col min="6149" max="6149" width="13" style="15" hidden="1"/>
    <col min="6150" max="6150" width="20.140625" style="15" hidden="1"/>
    <col min="6151" max="6151" width="5.7109375" style="15" hidden="1"/>
    <col min="6152" max="6152" width="7" style="15" hidden="1"/>
    <col min="6153" max="6153" width="5.7109375" style="15" hidden="1"/>
    <col min="6154" max="6154" width="18.28515625" style="15" hidden="1"/>
    <col min="6155" max="6155" width="11.140625" style="15" hidden="1"/>
    <col min="6156" max="6156" width="0" style="15" hidden="1"/>
    <col min="6157" max="6158" width="4.7109375" style="15" hidden="1"/>
    <col min="6159" max="6159" width="4" style="15" hidden="1"/>
    <col min="6160" max="6160" width="2.5703125" style="15" hidden="1"/>
    <col min="6161" max="6161" width="4.140625" style="15" hidden="1"/>
    <col min="6162" max="6162" width="5" style="15" hidden="1"/>
    <col min="6163" max="6401" width="11.42578125" style="15" hidden="1"/>
    <col min="6402" max="6402" width="3" style="15" hidden="1"/>
    <col min="6403" max="6403" width="18.42578125" style="15" hidden="1"/>
    <col min="6404" max="6404" width="15.42578125" style="15" hidden="1"/>
    <col min="6405" max="6405" width="13" style="15" hidden="1"/>
    <col min="6406" max="6406" width="20.140625" style="15" hidden="1"/>
    <col min="6407" max="6407" width="5.7109375" style="15" hidden="1"/>
    <col min="6408" max="6408" width="7" style="15" hidden="1"/>
    <col min="6409" max="6409" width="5.7109375" style="15" hidden="1"/>
    <col min="6410" max="6410" width="18.28515625" style="15" hidden="1"/>
    <col min="6411" max="6411" width="11.140625" style="15" hidden="1"/>
    <col min="6412" max="6412" width="0" style="15" hidden="1"/>
    <col min="6413" max="6414" width="4.7109375" style="15" hidden="1"/>
    <col min="6415" max="6415" width="4" style="15" hidden="1"/>
    <col min="6416" max="6416" width="2.5703125" style="15" hidden="1"/>
    <col min="6417" max="6417" width="4.140625" style="15" hidden="1"/>
    <col min="6418" max="6418" width="5" style="15" hidden="1"/>
    <col min="6419" max="6657" width="11.42578125" style="15" hidden="1"/>
    <col min="6658" max="6658" width="3" style="15" hidden="1"/>
    <col min="6659" max="6659" width="18.42578125" style="15" hidden="1"/>
    <col min="6660" max="6660" width="15.42578125" style="15" hidden="1"/>
    <col min="6661" max="6661" width="13" style="15" hidden="1"/>
    <col min="6662" max="6662" width="20.140625" style="15" hidden="1"/>
    <col min="6663" max="6663" width="5.7109375" style="15" hidden="1"/>
    <col min="6664" max="6664" width="7" style="15" hidden="1"/>
    <col min="6665" max="6665" width="5.7109375" style="15" hidden="1"/>
    <col min="6666" max="6666" width="18.28515625" style="15" hidden="1"/>
    <col min="6667" max="6667" width="11.140625" style="15" hidden="1"/>
    <col min="6668" max="6668" width="0" style="15" hidden="1"/>
    <col min="6669" max="6670" width="4.7109375" style="15" hidden="1"/>
    <col min="6671" max="6671" width="4" style="15" hidden="1"/>
    <col min="6672" max="6672" width="2.5703125" style="15" hidden="1"/>
    <col min="6673" max="6673" width="4.140625" style="15" hidden="1"/>
    <col min="6674" max="6674" width="5" style="15" hidden="1"/>
    <col min="6675" max="6913" width="11.42578125" style="15" hidden="1"/>
    <col min="6914" max="6914" width="3" style="15" hidden="1"/>
    <col min="6915" max="6915" width="18.42578125" style="15" hidden="1"/>
    <col min="6916" max="6916" width="15.42578125" style="15" hidden="1"/>
    <col min="6917" max="6917" width="13" style="15" hidden="1"/>
    <col min="6918" max="6918" width="20.140625" style="15" hidden="1"/>
    <col min="6919" max="6919" width="5.7109375" style="15" hidden="1"/>
    <col min="6920" max="6920" width="7" style="15" hidden="1"/>
    <col min="6921" max="6921" width="5.7109375" style="15" hidden="1"/>
    <col min="6922" max="6922" width="18.28515625" style="15" hidden="1"/>
    <col min="6923" max="6923" width="11.140625" style="15" hidden="1"/>
    <col min="6924" max="6924" width="0" style="15" hidden="1"/>
    <col min="6925" max="6926" width="4.7109375" style="15" hidden="1"/>
    <col min="6927" max="6927" width="4" style="15" hidden="1"/>
    <col min="6928" max="6928" width="2.5703125" style="15" hidden="1"/>
    <col min="6929" max="6929" width="4.140625" style="15" hidden="1"/>
    <col min="6930" max="6930" width="5" style="15" hidden="1"/>
    <col min="6931" max="7169" width="11.42578125" style="15" hidden="1"/>
    <col min="7170" max="7170" width="3" style="15" hidden="1"/>
    <col min="7171" max="7171" width="18.42578125" style="15" hidden="1"/>
    <col min="7172" max="7172" width="15.42578125" style="15" hidden="1"/>
    <col min="7173" max="7173" width="13" style="15" hidden="1"/>
    <col min="7174" max="7174" width="20.140625" style="15" hidden="1"/>
    <col min="7175" max="7175" width="5.7109375" style="15" hidden="1"/>
    <col min="7176" max="7176" width="7" style="15" hidden="1"/>
    <col min="7177" max="7177" width="5.7109375" style="15" hidden="1"/>
    <col min="7178" max="7178" width="18.28515625" style="15" hidden="1"/>
    <col min="7179" max="7179" width="11.140625" style="15" hidden="1"/>
    <col min="7180" max="7180" width="0" style="15" hidden="1"/>
    <col min="7181" max="7182" width="4.7109375" style="15" hidden="1"/>
    <col min="7183" max="7183" width="4" style="15" hidden="1"/>
    <col min="7184" max="7184" width="2.5703125" style="15" hidden="1"/>
    <col min="7185" max="7185" width="4.140625" style="15" hidden="1"/>
    <col min="7186" max="7186" width="5" style="15" hidden="1"/>
    <col min="7187" max="7425" width="11.42578125" style="15" hidden="1"/>
    <col min="7426" max="7426" width="3" style="15" hidden="1"/>
    <col min="7427" max="7427" width="18.42578125" style="15" hidden="1"/>
    <col min="7428" max="7428" width="15.42578125" style="15" hidden="1"/>
    <col min="7429" max="7429" width="13" style="15" hidden="1"/>
    <col min="7430" max="7430" width="20.140625" style="15" hidden="1"/>
    <col min="7431" max="7431" width="5.7109375" style="15" hidden="1"/>
    <col min="7432" max="7432" width="7" style="15" hidden="1"/>
    <col min="7433" max="7433" width="5.7109375" style="15" hidden="1"/>
    <col min="7434" max="7434" width="18.28515625" style="15" hidden="1"/>
    <col min="7435" max="7435" width="11.140625" style="15" hidden="1"/>
    <col min="7436" max="7436" width="0" style="15" hidden="1"/>
    <col min="7437" max="7438" width="4.7109375" style="15" hidden="1"/>
    <col min="7439" max="7439" width="4" style="15" hidden="1"/>
    <col min="7440" max="7440" width="2.5703125" style="15" hidden="1"/>
    <col min="7441" max="7441" width="4.140625" style="15" hidden="1"/>
    <col min="7442" max="7442" width="5" style="15" hidden="1"/>
    <col min="7443" max="7681" width="11.42578125" style="15" hidden="1"/>
    <col min="7682" max="7682" width="3" style="15" hidden="1"/>
    <col min="7683" max="7683" width="18.42578125" style="15" hidden="1"/>
    <col min="7684" max="7684" width="15.42578125" style="15" hidden="1"/>
    <col min="7685" max="7685" width="13" style="15" hidden="1"/>
    <col min="7686" max="7686" width="20.140625" style="15" hidden="1"/>
    <col min="7687" max="7687" width="5.7109375" style="15" hidden="1"/>
    <col min="7688" max="7688" width="7" style="15" hidden="1"/>
    <col min="7689" max="7689" width="5.7109375" style="15" hidden="1"/>
    <col min="7690" max="7690" width="18.28515625" style="15" hidden="1"/>
    <col min="7691" max="7691" width="11.140625" style="15" hidden="1"/>
    <col min="7692" max="7692" width="0" style="15" hidden="1"/>
    <col min="7693" max="7694" width="4.7109375" style="15" hidden="1"/>
    <col min="7695" max="7695" width="4" style="15" hidden="1"/>
    <col min="7696" max="7696" width="2.5703125" style="15" hidden="1"/>
    <col min="7697" max="7697" width="4.140625" style="15" hidden="1"/>
    <col min="7698" max="7698" width="5" style="15" hidden="1"/>
    <col min="7699" max="7937" width="11.42578125" style="15" hidden="1"/>
    <col min="7938" max="7938" width="3" style="15" hidden="1"/>
    <col min="7939" max="7939" width="18.42578125" style="15" hidden="1"/>
    <col min="7940" max="7940" width="15.42578125" style="15" hidden="1"/>
    <col min="7941" max="7941" width="13" style="15" hidden="1"/>
    <col min="7942" max="7942" width="20.140625" style="15" hidden="1"/>
    <col min="7943" max="7943" width="5.7109375" style="15" hidden="1"/>
    <col min="7944" max="7944" width="7" style="15" hidden="1"/>
    <col min="7945" max="7945" width="5.7109375" style="15" hidden="1"/>
    <col min="7946" max="7946" width="18.28515625" style="15" hidden="1"/>
    <col min="7947" max="7947" width="11.140625" style="15" hidden="1"/>
    <col min="7948" max="7948" width="0" style="15" hidden="1"/>
    <col min="7949" max="7950" width="4.7109375" style="15" hidden="1"/>
    <col min="7951" max="7951" width="4" style="15" hidden="1"/>
    <col min="7952" max="7952" width="2.5703125" style="15" hidden="1"/>
    <col min="7953" max="7953" width="4.140625" style="15" hidden="1"/>
    <col min="7954" max="7954" width="5" style="15" hidden="1"/>
    <col min="7955" max="8193" width="11.42578125" style="15" hidden="1"/>
    <col min="8194" max="8194" width="3" style="15" hidden="1"/>
    <col min="8195" max="8195" width="18.42578125" style="15" hidden="1"/>
    <col min="8196" max="8196" width="15.42578125" style="15" hidden="1"/>
    <col min="8197" max="8197" width="13" style="15" hidden="1"/>
    <col min="8198" max="8198" width="20.140625" style="15" hidden="1"/>
    <col min="8199" max="8199" width="5.7109375" style="15" hidden="1"/>
    <col min="8200" max="8200" width="7" style="15" hidden="1"/>
    <col min="8201" max="8201" width="5.7109375" style="15" hidden="1"/>
    <col min="8202" max="8202" width="18.28515625" style="15" hidden="1"/>
    <col min="8203" max="8203" width="11.140625" style="15" hidden="1"/>
    <col min="8204" max="8204" width="0" style="15" hidden="1"/>
    <col min="8205" max="8206" width="4.7109375" style="15" hidden="1"/>
    <col min="8207" max="8207" width="4" style="15" hidden="1"/>
    <col min="8208" max="8208" width="2.5703125" style="15" hidden="1"/>
    <col min="8209" max="8209" width="4.140625" style="15" hidden="1"/>
    <col min="8210" max="8210" width="5" style="15" hidden="1"/>
    <col min="8211" max="8449" width="11.42578125" style="15" hidden="1"/>
    <col min="8450" max="8450" width="3" style="15" hidden="1"/>
    <col min="8451" max="8451" width="18.42578125" style="15" hidden="1"/>
    <col min="8452" max="8452" width="15.42578125" style="15" hidden="1"/>
    <col min="8453" max="8453" width="13" style="15" hidden="1"/>
    <col min="8454" max="8454" width="20.140625" style="15" hidden="1"/>
    <col min="8455" max="8455" width="5.7109375" style="15" hidden="1"/>
    <col min="8456" max="8456" width="7" style="15" hidden="1"/>
    <col min="8457" max="8457" width="5.7109375" style="15" hidden="1"/>
    <col min="8458" max="8458" width="18.28515625" style="15" hidden="1"/>
    <col min="8459" max="8459" width="11.140625" style="15" hidden="1"/>
    <col min="8460" max="8460" width="0" style="15" hidden="1"/>
    <col min="8461" max="8462" width="4.7109375" style="15" hidden="1"/>
    <col min="8463" max="8463" width="4" style="15" hidden="1"/>
    <col min="8464" max="8464" width="2.5703125" style="15" hidden="1"/>
    <col min="8465" max="8465" width="4.140625" style="15" hidden="1"/>
    <col min="8466" max="8466" width="5" style="15" hidden="1"/>
    <col min="8467" max="8705" width="11.42578125" style="15" hidden="1"/>
    <col min="8706" max="8706" width="3" style="15" hidden="1"/>
    <col min="8707" max="8707" width="18.42578125" style="15" hidden="1"/>
    <col min="8708" max="8708" width="15.42578125" style="15" hidden="1"/>
    <col min="8709" max="8709" width="13" style="15" hidden="1"/>
    <col min="8710" max="8710" width="20.140625" style="15" hidden="1"/>
    <col min="8711" max="8711" width="5.7109375" style="15" hidden="1"/>
    <col min="8712" max="8712" width="7" style="15" hidden="1"/>
    <col min="8713" max="8713" width="5.7109375" style="15" hidden="1"/>
    <col min="8714" max="8714" width="18.28515625" style="15" hidden="1"/>
    <col min="8715" max="8715" width="11.140625" style="15" hidden="1"/>
    <col min="8716" max="8716" width="0" style="15" hidden="1"/>
    <col min="8717" max="8718" width="4.7109375" style="15" hidden="1"/>
    <col min="8719" max="8719" width="4" style="15" hidden="1"/>
    <col min="8720" max="8720" width="2.5703125" style="15" hidden="1"/>
    <col min="8721" max="8721" width="4.140625" style="15" hidden="1"/>
    <col min="8722" max="8722" width="5" style="15" hidden="1"/>
    <col min="8723" max="8961" width="11.42578125" style="15" hidden="1"/>
    <col min="8962" max="8962" width="3" style="15" hidden="1"/>
    <col min="8963" max="8963" width="18.42578125" style="15" hidden="1"/>
    <col min="8964" max="8964" width="15.42578125" style="15" hidden="1"/>
    <col min="8965" max="8965" width="13" style="15" hidden="1"/>
    <col min="8966" max="8966" width="20.140625" style="15" hidden="1"/>
    <col min="8967" max="8967" width="5.7109375" style="15" hidden="1"/>
    <col min="8968" max="8968" width="7" style="15" hidden="1"/>
    <col min="8969" max="8969" width="5.7109375" style="15" hidden="1"/>
    <col min="8970" max="8970" width="18.28515625" style="15" hidden="1"/>
    <col min="8971" max="8971" width="11.140625" style="15" hidden="1"/>
    <col min="8972" max="8972" width="0" style="15" hidden="1"/>
    <col min="8973" max="8974" width="4.7109375" style="15" hidden="1"/>
    <col min="8975" max="8975" width="4" style="15" hidden="1"/>
    <col min="8976" max="8976" width="2.5703125" style="15" hidden="1"/>
    <col min="8977" max="8977" width="4.140625" style="15" hidden="1"/>
    <col min="8978" max="8978" width="5" style="15" hidden="1"/>
    <col min="8979" max="9217" width="11.42578125" style="15" hidden="1"/>
    <col min="9218" max="9218" width="3" style="15" hidden="1"/>
    <col min="9219" max="9219" width="18.42578125" style="15" hidden="1"/>
    <col min="9220" max="9220" width="15.42578125" style="15" hidden="1"/>
    <col min="9221" max="9221" width="13" style="15" hidden="1"/>
    <col min="9222" max="9222" width="20.140625" style="15" hidden="1"/>
    <col min="9223" max="9223" width="5.7109375" style="15" hidden="1"/>
    <col min="9224" max="9224" width="7" style="15" hidden="1"/>
    <col min="9225" max="9225" width="5.7109375" style="15" hidden="1"/>
    <col min="9226" max="9226" width="18.28515625" style="15" hidden="1"/>
    <col min="9227" max="9227" width="11.140625" style="15" hidden="1"/>
    <col min="9228" max="9228" width="0" style="15" hidden="1"/>
    <col min="9229" max="9230" width="4.7109375" style="15" hidden="1"/>
    <col min="9231" max="9231" width="4" style="15" hidden="1"/>
    <col min="9232" max="9232" width="2.5703125" style="15" hidden="1"/>
    <col min="9233" max="9233" width="4.140625" style="15" hidden="1"/>
    <col min="9234" max="9234" width="5" style="15" hidden="1"/>
    <col min="9235" max="9473" width="11.42578125" style="15" hidden="1"/>
    <col min="9474" max="9474" width="3" style="15" hidden="1"/>
    <col min="9475" max="9475" width="18.42578125" style="15" hidden="1"/>
    <col min="9476" max="9476" width="15.42578125" style="15" hidden="1"/>
    <col min="9477" max="9477" width="13" style="15" hidden="1"/>
    <col min="9478" max="9478" width="20.140625" style="15" hidden="1"/>
    <col min="9479" max="9479" width="5.7109375" style="15" hidden="1"/>
    <col min="9480" max="9480" width="7" style="15" hidden="1"/>
    <col min="9481" max="9481" width="5.7109375" style="15" hidden="1"/>
    <col min="9482" max="9482" width="18.28515625" style="15" hidden="1"/>
    <col min="9483" max="9483" width="11.140625" style="15" hidden="1"/>
    <col min="9484" max="9484" width="0" style="15" hidden="1"/>
    <col min="9485" max="9486" width="4.7109375" style="15" hidden="1"/>
    <col min="9487" max="9487" width="4" style="15" hidden="1"/>
    <col min="9488" max="9488" width="2.5703125" style="15" hidden="1"/>
    <col min="9489" max="9489" width="4.140625" style="15" hidden="1"/>
    <col min="9490" max="9490" width="5" style="15" hidden="1"/>
    <col min="9491" max="9729" width="11.42578125" style="15" hidden="1"/>
    <col min="9730" max="9730" width="3" style="15" hidden="1"/>
    <col min="9731" max="9731" width="18.42578125" style="15" hidden="1"/>
    <col min="9732" max="9732" width="15.42578125" style="15" hidden="1"/>
    <col min="9733" max="9733" width="13" style="15" hidden="1"/>
    <col min="9734" max="9734" width="20.140625" style="15" hidden="1"/>
    <col min="9735" max="9735" width="5.7109375" style="15" hidden="1"/>
    <col min="9736" max="9736" width="7" style="15" hidden="1"/>
    <col min="9737" max="9737" width="5.7109375" style="15" hidden="1"/>
    <col min="9738" max="9738" width="18.28515625" style="15" hidden="1"/>
    <col min="9739" max="9739" width="11.140625" style="15" hidden="1"/>
    <col min="9740" max="9740" width="0" style="15" hidden="1"/>
    <col min="9741" max="9742" width="4.7109375" style="15" hidden="1"/>
    <col min="9743" max="9743" width="4" style="15" hidden="1"/>
    <col min="9744" max="9744" width="2.5703125" style="15" hidden="1"/>
    <col min="9745" max="9745" width="4.140625" style="15" hidden="1"/>
    <col min="9746" max="9746" width="5" style="15" hidden="1"/>
    <col min="9747" max="9985" width="11.42578125" style="15" hidden="1"/>
    <col min="9986" max="9986" width="3" style="15" hidden="1"/>
    <col min="9987" max="9987" width="18.42578125" style="15" hidden="1"/>
    <col min="9988" max="9988" width="15.42578125" style="15" hidden="1"/>
    <col min="9989" max="9989" width="13" style="15" hidden="1"/>
    <col min="9990" max="9990" width="20.140625" style="15" hidden="1"/>
    <col min="9991" max="9991" width="5.7109375" style="15" hidden="1"/>
    <col min="9992" max="9992" width="7" style="15" hidden="1"/>
    <col min="9993" max="9993" width="5.7109375" style="15" hidden="1"/>
    <col min="9994" max="9994" width="18.28515625" style="15" hidden="1"/>
    <col min="9995" max="9995" width="11.140625" style="15" hidden="1"/>
    <col min="9996" max="9996" width="0" style="15" hidden="1"/>
    <col min="9997" max="9998" width="4.7109375" style="15" hidden="1"/>
    <col min="9999" max="9999" width="4" style="15" hidden="1"/>
    <col min="10000" max="10000" width="2.5703125" style="15" hidden="1"/>
    <col min="10001" max="10001" width="4.140625" style="15" hidden="1"/>
    <col min="10002" max="10002" width="5" style="15" hidden="1"/>
    <col min="10003" max="10241" width="11.42578125" style="15" hidden="1"/>
    <col min="10242" max="10242" width="3" style="15" hidden="1"/>
    <col min="10243" max="10243" width="18.42578125" style="15" hidden="1"/>
    <col min="10244" max="10244" width="15.42578125" style="15" hidden="1"/>
    <col min="10245" max="10245" width="13" style="15" hidden="1"/>
    <col min="10246" max="10246" width="20.140625" style="15" hidden="1"/>
    <col min="10247" max="10247" width="5.7109375" style="15" hidden="1"/>
    <col min="10248" max="10248" width="7" style="15" hidden="1"/>
    <col min="10249" max="10249" width="5.7109375" style="15" hidden="1"/>
    <col min="10250" max="10250" width="18.28515625" style="15" hidden="1"/>
    <col min="10251" max="10251" width="11.140625" style="15" hidden="1"/>
    <col min="10252" max="10252" width="0" style="15" hidden="1"/>
    <col min="10253" max="10254" width="4.7109375" style="15" hidden="1"/>
    <col min="10255" max="10255" width="4" style="15" hidden="1"/>
    <col min="10256" max="10256" width="2.5703125" style="15" hidden="1"/>
    <col min="10257" max="10257" width="4.140625" style="15" hidden="1"/>
    <col min="10258" max="10258" width="5" style="15" hidden="1"/>
    <col min="10259" max="10497" width="11.42578125" style="15" hidden="1"/>
    <col min="10498" max="10498" width="3" style="15" hidden="1"/>
    <col min="10499" max="10499" width="18.42578125" style="15" hidden="1"/>
    <col min="10500" max="10500" width="15.42578125" style="15" hidden="1"/>
    <col min="10501" max="10501" width="13" style="15" hidden="1"/>
    <col min="10502" max="10502" width="20.140625" style="15" hidden="1"/>
    <col min="10503" max="10503" width="5.7109375" style="15" hidden="1"/>
    <col min="10504" max="10504" width="7" style="15" hidden="1"/>
    <col min="10505" max="10505" width="5.7109375" style="15" hidden="1"/>
    <col min="10506" max="10506" width="18.28515625" style="15" hidden="1"/>
    <col min="10507" max="10507" width="11.140625" style="15" hidden="1"/>
    <col min="10508" max="10508" width="0" style="15" hidden="1"/>
    <col min="10509" max="10510" width="4.7109375" style="15" hidden="1"/>
    <col min="10511" max="10511" width="4" style="15" hidden="1"/>
    <col min="10512" max="10512" width="2.5703125" style="15" hidden="1"/>
    <col min="10513" max="10513" width="4.140625" style="15" hidden="1"/>
    <col min="10514" max="10514" width="5" style="15" hidden="1"/>
    <col min="10515" max="10753" width="11.42578125" style="15" hidden="1"/>
    <col min="10754" max="10754" width="3" style="15" hidden="1"/>
    <col min="10755" max="10755" width="18.42578125" style="15" hidden="1"/>
    <col min="10756" max="10756" width="15.42578125" style="15" hidden="1"/>
    <col min="10757" max="10757" width="13" style="15" hidden="1"/>
    <col min="10758" max="10758" width="20.140625" style="15" hidden="1"/>
    <col min="10759" max="10759" width="5.7109375" style="15" hidden="1"/>
    <col min="10760" max="10760" width="7" style="15" hidden="1"/>
    <col min="10761" max="10761" width="5.7109375" style="15" hidden="1"/>
    <col min="10762" max="10762" width="18.28515625" style="15" hidden="1"/>
    <col min="10763" max="10763" width="11.140625" style="15" hidden="1"/>
    <col min="10764" max="10764" width="0" style="15" hidden="1"/>
    <col min="10765" max="10766" width="4.7109375" style="15" hidden="1"/>
    <col min="10767" max="10767" width="4" style="15" hidden="1"/>
    <col min="10768" max="10768" width="2.5703125" style="15" hidden="1"/>
    <col min="10769" max="10769" width="4.140625" style="15" hidden="1"/>
    <col min="10770" max="10770" width="5" style="15" hidden="1"/>
    <col min="10771" max="11009" width="11.42578125" style="15" hidden="1"/>
    <col min="11010" max="11010" width="3" style="15" hidden="1"/>
    <col min="11011" max="11011" width="18.42578125" style="15" hidden="1"/>
    <col min="11012" max="11012" width="15.42578125" style="15" hidden="1"/>
    <col min="11013" max="11013" width="13" style="15" hidden="1"/>
    <col min="11014" max="11014" width="20.140625" style="15" hidden="1"/>
    <col min="11015" max="11015" width="5.7109375" style="15" hidden="1"/>
    <col min="11016" max="11016" width="7" style="15" hidden="1"/>
    <col min="11017" max="11017" width="5.7109375" style="15" hidden="1"/>
    <col min="11018" max="11018" width="18.28515625" style="15" hidden="1"/>
    <col min="11019" max="11019" width="11.140625" style="15" hidden="1"/>
    <col min="11020" max="11020" width="0" style="15" hidden="1"/>
    <col min="11021" max="11022" width="4.7109375" style="15" hidden="1"/>
    <col min="11023" max="11023" width="4" style="15" hidden="1"/>
    <col min="11024" max="11024" width="2.5703125" style="15" hidden="1"/>
    <col min="11025" max="11025" width="4.140625" style="15" hidden="1"/>
    <col min="11026" max="11026" width="5" style="15" hidden="1"/>
    <col min="11027" max="11265" width="11.42578125" style="15" hidden="1"/>
    <col min="11266" max="11266" width="3" style="15" hidden="1"/>
    <col min="11267" max="11267" width="18.42578125" style="15" hidden="1"/>
    <col min="11268" max="11268" width="15.42578125" style="15" hidden="1"/>
    <col min="11269" max="11269" width="13" style="15" hidden="1"/>
    <col min="11270" max="11270" width="20.140625" style="15" hidden="1"/>
    <col min="11271" max="11271" width="5.7109375" style="15" hidden="1"/>
    <col min="11272" max="11272" width="7" style="15" hidden="1"/>
    <col min="11273" max="11273" width="5.7109375" style="15" hidden="1"/>
    <col min="11274" max="11274" width="18.28515625" style="15" hidden="1"/>
    <col min="11275" max="11275" width="11.140625" style="15" hidden="1"/>
    <col min="11276" max="11276" width="0" style="15" hidden="1"/>
    <col min="11277" max="11278" width="4.7109375" style="15" hidden="1"/>
    <col min="11279" max="11279" width="4" style="15" hidden="1"/>
    <col min="11280" max="11280" width="2.5703125" style="15" hidden="1"/>
    <col min="11281" max="11281" width="4.140625" style="15" hidden="1"/>
    <col min="11282" max="11282" width="5" style="15" hidden="1"/>
    <col min="11283" max="11521" width="11.42578125" style="15" hidden="1"/>
    <col min="11522" max="11522" width="3" style="15" hidden="1"/>
    <col min="11523" max="11523" width="18.42578125" style="15" hidden="1"/>
    <col min="11524" max="11524" width="15.42578125" style="15" hidden="1"/>
    <col min="11525" max="11525" width="13" style="15" hidden="1"/>
    <col min="11526" max="11526" width="20.140625" style="15" hidden="1"/>
    <col min="11527" max="11527" width="5.7109375" style="15" hidden="1"/>
    <col min="11528" max="11528" width="7" style="15" hidden="1"/>
    <col min="11529" max="11529" width="5.7109375" style="15" hidden="1"/>
    <col min="11530" max="11530" width="18.28515625" style="15" hidden="1"/>
    <col min="11531" max="11531" width="11.140625" style="15" hidden="1"/>
    <col min="11532" max="11532" width="0" style="15" hidden="1"/>
    <col min="11533" max="11534" width="4.7109375" style="15" hidden="1"/>
    <col min="11535" max="11535" width="4" style="15" hidden="1"/>
    <col min="11536" max="11536" width="2.5703125" style="15" hidden="1"/>
    <col min="11537" max="11537" width="4.140625" style="15" hidden="1"/>
    <col min="11538" max="11538" width="5" style="15" hidden="1"/>
    <col min="11539" max="11777" width="11.42578125" style="15" hidden="1"/>
    <col min="11778" max="11778" width="3" style="15" hidden="1"/>
    <col min="11779" max="11779" width="18.42578125" style="15" hidden="1"/>
    <col min="11780" max="11780" width="15.42578125" style="15" hidden="1"/>
    <col min="11781" max="11781" width="13" style="15" hidden="1"/>
    <col min="11782" max="11782" width="20.140625" style="15" hidden="1"/>
    <col min="11783" max="11783" width="5.7109375" style="15" hidden="1"/>
    <col min="11784" max="11784" width="7" style="15" hidden="1"/>
    <col min="11785" max="11785" width="5.7109375" style="15" hidden="1"/>
    <col min="11786" max="11786" width="18.28515625" style="15" hidden="1"/>
    <col min="11787" max="11787" width="11.140625" style="15" hidden="1"/>
    <col min="11788" max="11788" width="0" style="15" hidden="1"/>
    <col min="11789" max="11790" width="4.7109375" style="15" hidden="1"/>
    <col min="11791" max="11791" width="4" style="15" hidden="1"/>
    <col min="11792" max="11792" width="2.5703125" style="15" hidden="1"/>
    <col min="11793" max="11793" width="4.140625" style="15" hidden="1"/>
    <col min="11794" max="11794" width="5" style="15" hidden="1"/>
    <col min="11795" max="12033" width="11.42578125" style="15" hidden="1"/>
    <col min="12034" max="12034" width="3" style="15" hidden="1"/>
    <col min="12035" max="12035" width="18.42578125" style="15" hidden="1"/>
    <col min="12036" max="12036" width="15.42578125" style="15" hidden="1"/>
    <col min="12037" max="12037" width="13" style="15" hidden="1"/>
    <col min="12038" max="12038" width="20.140625" style="15" hidden="1"/>
    <col min="12039" max="12039" width="5.7109375" style="15" hidden="1"/>
    <col min="12040" max="12040" width="7" style="15" hidden="1"/>
    <col min="12041" max="12041" width="5.7109375" style="15" hidden="1"/>
    <col min="12042" max="12042" width="18.28515625" style="15" hidden="1"/>
    <col min="12043" max="12043" width="11.140625" style="15" hidden="1"/>
    <col min="12044" max="12044" width="0" style="15" hidden="1"/>
    <col min="12045" max="12046" width="4.7109375" style="15" hidden="1"/>
    <col min="12047" max="12047" width="4" style="15" hidden="1"/>
    <col min="12048" max="12048" width="2.5703125" style="15" hidden="1"/>
    <col min="12049" max="12049" width="4.140625" style="15" hidden="1"/>
    <col min="12050" max="12050" width="5" style="15" hidden="1"/>
    <col min="12051" max="12289" width="11.42578125" style="15" hidden="1"/>
    <col min="12290" max="12290" width="3" style="15" hidden="1"/>
    <col min="12291" max="12291" width="18.42578125" style="15" hidden="1"/>
    <col min="12292" max="12292" width="15.42578125" style="15" hidden="1"/>
    <col min="12293" max="12293" width="13" style="15" hidden="1"/>
    <col min="12294" max="12294" width="20.140625" style="15" hidden="1"/>
    <col min="12295" max="12295" width="5.7109375" style="15" hidden="1"/>
    <col min="12296" max="12296" width="7" style="15" hidden="1"/>
    <col min="12297" max="12297" width="5.7109375" style="15" hidden="1"/>
    <col min="12298" max="12298" width="18.28515625" style="15" hidden="1"/>
    <col min="12299" max="12299" width="11.140625" style="15" hidden="1"/>
    <col min="12300" max="12300" width="0" style="15" hidden="1"/>
    <col min="12301" max="12302" width="4.7109375" style="15" hidden="1"/>
    <col min="12303" max="12303" width="4" style="15" hidden="1"/>
    <col min="12304" max="12304" width="2.5703125" style="15" hidden="1"/>
    <col min="12305" max="12305" width="4.140625" style="15" hidden="1"/>
    <col min="12306" max="12306" width="5" style="15" hidden="1"/>
    <col min="12307" max="12545" width="11.42578125" style="15" hidden="1"/>
    <col min="12546" max="12546" width="3" style="15" hidden="1"/>
    <col min="12547" max="12547" width="18.42578125" style="15" hidden="1"/>
    <col min="12548" max="12548" width="15.42578125" style="15" hidden="1"/>
    <col min="12549" max="12549" width="13" style="15" hidden="1"/>
    <col min="12550" max="12550" width="20.140625" style="15" hidden="1"/>
    <col min="12551" max="12551" width="5.7109375" style="15" hidden="1"/>
    <col min="12552" max="12552" width="7" style="15" hidden="1"/>
    <col min="12553" max="12553" width="5.7109375" style="15" hidden="1"/>
    <col min="12554" max="12554" width="18.28515625" style="15" hidden="1"/>
    <col min="12555" max="12555" width="11.140625" style="15" hidden="1"/>
    <col min="12556" max="12556" width="0" style="15" hidden="1"/>
    <col min="12557" max="12558" width="4.7109375" style="15" hidden="1"/>
    <col min="12559" max="12559" width="4" style="15" hidden="1"/>
    <col min="12560" max="12560" width="2.5703125" style="15" hidden="1"/>
    <col min="12561" max="12561" width="4.140625" style="15" hidden="1"/>
    <col min="12562" max="12562" width="5" style="15" hidden="1"/>
    <col min="12563" max="12801" width="11.42578125" style="15" hidden="1"/>
    <col min="12802" max="12802" width="3" style="15" hidden="1"/>
    <col min="12803" max="12803" width="18.42578125" style="15" hidden="1"/>
    <col min="12804" max="12804" width="15.42578125" style="15" hidden="1"/>
    <col min="12805" max="12805" width="13" style="15" hidden="1"/>
    <col min="12806" max="12806" width="20.140625" style="15" hidden="1"/>
    <col min="12807" max="12807" width="5.7109375" style="15" hidden="1"/>
    <col min="12808" max="12808" width="7" style="15" hidden="1"/>
    <col min="12809" max="12809" width="5.7109375" style="15" hidden="1"/>
    <col min="12810" max="12810" width="18.28515625" style="15" hidden="1"/>
    <col min="12811" max="12811" width="11.140625" style="15" hidden="1"/>
    <col min="12812" max="12812" width="0" style="15" hidden="1"/>
    <col min="12813" max="12814" width="4.7109375" style="15" hidden="1"/>
    <col min="12815" max="12815" width="4" style="15" hidden="1"/>
    <col min="12816" max="12816" width="2.5703125" style="15" hidden="1"/>
    <col min="12817" max="12817" width="4.140625" style="15" hidden="1"/>
    <col min="12818" max="12818" width="5" style="15" hidden="1"/>
    <col min="12819" max="13057" width="11.42578125" style="15" hidden="1"/>
    <col min="13058" max="13058" width="3" style="15" hidden="1"/>
    <col min="13059" max="13059" width="18.42578125" style="15" hidden="1"/>
    <col min="13060" max="13060" width="15.42578125" style="15" hidden="1"/>
    <col min="13061" max="13061" width="13" style="15" hidden="1"/>
    <col min="13062" max="13062" width="20.140625" style="15" hidden="1"/>
    <col min="13063" max="13063" width="5.7109375" style="15" hidden="1"/>
    <col min="13064" max="13064" width="7" style="15" hidden="1"/>
    <col min="13065" max="13065" width="5.7109375" style="15" hidden="1"/>
    <col min="13066" max="13066" width="18.28515625" style="15" hidden="1"/>
    <col min="13067" max="13067" width="11.140625" style="15" hidden="1"/>
    <col min="13068" max="13068" width="0" style="15" hidden="1"/>
    <col min="13069" max="13070" width="4.7109375" style="15" hidden="1"/>
    <col min="13071" max="13071" width="4" style="15" hidden="1"/>
    <col min="13072" max="13072" width="2.5703125" style="15" hidden="1"/>
    <col min="13073" max="13073" width="4.140625" style="15" hidden="1"/>
    <col min="13074" max="13074" width="5" style="15" hidden="1"/>
    <col min="13075" max="13313" width="11.42578125" style="15" hidden="1"/>
    <col min="13314" max="13314" width="3" style="15" hidden="1"/>
    <col min="13315" max="13315" width="18.42578125" style="15" hidden="1"/>
    <col min="13316" max="13316" width="15.42578125" style="15" hidden="1"/>
    <col min="13317" max="13317" width="13" style="15" hidden="1"/>
    <col min="13318" max="13318" width="20.140625" style="15" hidden="1"/>
    <col min="13319" max="13319" width="5.7109375" style="15" hidden="1"/>
    <col min="13320" max="13320" width="7" style="15" hidden="1"/>
    <col min="13321" max="13321" width="5.7109375" style="15" hidden="1"/>
    <col min="13322" max="13322" width="18.28515625" style="15" hidden="1"/>
    <col min="13323" max="13323" width="11.140625" style="15" hidden="1"/>
    <col min="13324" max="13324" width="0" style="15" hidden="1"/>
    <col min="13325" max="13326" width="4.7109375" style="15" hidden="1"/>
    <col min="13327" max="13327" width="4" style="15" hidden="1"/>
    <col min="13328" max="13328" width="2.5703125" style="15" hidden="1"/>
    <col min="13329" max="13329" width="4.140625" style="15" hidden="1"/>
    <col min="13330" max="13330" width="5" style="15" hidden="1"/>
    <col min="13331" max="13569" width="11.42578125" style="15" hidden="1"/>
    <col min="13570" max="13570" width="3" style="15" hidden="1"/>
    <col min="13571" max="13571" width="18.42578125" style="15" hidden="1"/>
    <col min="13572" max="13572" width="15.42578125" style="15" hidden="1"/>
    <col min="13573" max="13573" width="13" style="15" hidden="1"/>
    <col min="13574" max="13574" width="20.140625" style="15" hidden="1"/>
    <col min="13575" max="13575" width="5.7109375" style="15" hidden="1"/>
    <col min="13576" max="13576" width="7" style="15" hidden="1"/>
    <col min="13577" max="13577" width="5.7109375" style="15" hidden="1"/>
    <col min="13578" max="13578" width="18.28515625" style="15" hidden="1"/>
    <col min="13579" max="13579" width="11.140625" style="15" hidden="1"/>
    <col min="13580" max="13580" width="0" style="15" hidden="1"/>
    <col min="13581" max="13582" width="4.7109375" style="15" hidden="1"/>
    <col min="13583" max="13583" width="4" style="15" hidden="1"/>
    <col min="13584" max="13584" width="2.5703125" style="15" hidden="1"/>
    <col min="13585" max="13585" width="4.140625" style="15" hidden="1"/>
    <col min="13586" max="13586" width="5" style="15" hidden="1"/>
    <col min="13587" max="13825" width="11.42578125" style="15" hidden="1"/>
    <col min="13826" max="13826" width="3" style="15" hidden="1"/>
    <col min="13827" max="13827" width="18.42578125" style="15" hidden="1"/>
    <col min="13828" max="13828" width="15.42578125" style="15" hidden="1"/>
    <col min="13829" max="13829" width="13" style="15" hidden="1"/>
    <col min="13830" max="13830" width="20.140625" style="15" hidden="1"/>
    <col min="13831" max="13831" width="5.7109375" style="15" hidden="1"/>
    <col min="13832" max="13832" width="7" style="15" hidden="1"/>
    <col min="13833" max="13833" width="5.7109375" style="15" hidden="1"/>
    <col min="13834" max="13834" width="18.28515625" style="15" hidden="1"/>
    <col min="13835" max="13835" width="11.140625" style="15" hidden="1"/>
    <col min="13836" max="13836" width="0" style="15" hidden="1"/>
    <col min="13837" max="13838" width="4.7109375" style="15" hidden="1"/>
    <col min="13839" max="13839" width="4" style="15" hidden="1"/>
    <col min="13840" max="13840" width="2.5703125" style="15" hidden="1"/>
    <col min="13841" max="13841" width="4.140625" style="15" hidden="1"/>
    <col min="13842" max="13842" width="5" style="15" hidden="1"/>
    <col min="13843" max="14081" width="11.42578125" style="15" hidden="1"/>
    <col min="14082" max="14082" width="3" style="15" hidden="1"/>
    <col min="14083" max="14083" width="18.42578125" style="15" hidden="1"/>
    <col min="14084" max="14084" width="15.42578125" style="15" hidden="1"/>
    <col min="14085" max="14085" width="13" style="15" hidden="1"/>
    <col min="14086" max="14086" width="20.140625" style="15" hidden="1"/>
    <col min="14087" max="14087" width="5.7109375" style="15" hidden="1"/>
    <col min="14088" max="14088" width="7" style="15" hidden="1"/>
    <col min="14089" max="14089" width="5.7109375" style="15" hidden="1"/>
    <col min="14090" max="14090" width="18.28515625" style="15" hidden="1"/>
    <col min="14091" max="14091" width="11.140625" style="15" hidden="1"/>
    <col min="14092" max="14092" width="0" style="15" hidden="1"/>
    <col min="14093" max="14094" width="4.7109375" style="15" hidden="1"/>
    <col min="14095" max="14095" width="4" style="15" hidden="1"/>
    <col min="14096" max="14096" width="2.5703125" style="15" hidden="1"/>
    <col min="14097" max="14097" width="4.140625" style="15" hidden="1"/>
    <col min="14098" max="14098" width="5" style="15" hidden="1"/>
    <col min="14099" max="14337" width="11.42578125" style="15" hidden="1"/>
    <col min="14338" max="14338" width="3" style="15" hidden="1"/>
    <col min="14339" max="14339" width="18.42578125" style="15" hidden="1"/>
    <col min="14340" max="14340" width="15.42578125" style="15" hidden="1"/>
    <col min="14341" max="14341" width="13" style="15" hidden="1"/>
    <col min="14342" max="14342" width="20.140625" style="15" hidden="1"/>
    <col min="14343" max="14343" width="5.7109375" style="15" hidden="1"/>
    <col min="14344" max="14344" width="7" style="15" hidden="1"/>
    <col min="14345" max="14345" width="5.7109375" style="15" hidden="1"/>
    <col min="14346" max="14346" width="18.28515625" style="15" hidden="1"/>
    <col min="14347" max="14347" width="11.140625" style="15" hidden="1"/>
    <col min="14348" max="14348" width="0" style="15" hidden="1"/>
    <col min="14349" max="14350" width="4.7109375" style="15" hidden="1"/>
    <col min="14351" max="14351" width="4" style="15" hidden="1"/>
    <col min="14352" max="14352" width="2.5703125" style="15" hidden="1"/>
    <col min="14353" max="14353" width="4.140625" style="15" hidden="1"/>
    <col min="14354" max="14354" width="5" style="15" hidden="1"/>
    <col min="14355" max="14593" width="11.42578125" style="15" hidden="1"/>
    <col min="14594" max="14594" width="3" style="15" hidden="1"/>
    <col min="14595" max="14595" width="18.42578125" style="15" hidden="1"/>
    <col min="14596" max="14596" width="15.42578125" style="15" hidden="1"/>
    <col min="14597" max="14597" width="13" style="15" hidden="1"/>
    <col min="14598" max="14598" width="20.140625" style="15" hidden="1"/>
    <col min="14599" max="14599" width="5.7109375" style="15" hidden="1"/>
    <col min="14600" max="14600" width="7" style="15" hidden="1"/>
    <col min="14601" max="14601" width="5.7109375" style="15" hidden="1"/>
    <col min="14602" max="14602" width="18.28515625" style="15" hidden="1"/>
    <col min="14603" max="14603" width="11.140625" style="15" hidden="1"/>
    <col min="14604" max="14604" width="0" style="15" hidden="1"/>
    <col min="14605" max="14606" width="4.7109375" style="15" hidden="1"/>
    <col min="14607" max="14607" width="4" style="15" hidden="1"/>
    <col min="14608" max="14608" width="2.5703125" style="15" hidden="1"/>
    <col min="14609" max="14609" width="4.140625" style="15" hidden="1"/>
    <col min="14610" max="14610" width="5" style="15" hidden="1"/>
    <col min="14611" max="14849" width="11.42578125" style="15" hidden="1"/>
    <col min="14850" max="14850" width="3" style="15" hidden="1"/>
    <col min="14851" max="14851" width="18.42578125" style="15" hidden="1"/>
    <col min="14852" max="14852" width="15.42578125" style="15" hidden="1"/>
    <col min="14853" max="14853" width="13" style="15" hidden="1"/>
    <col min="14854" max="14854" width="20.140625" style="15" hidden="1"/>
    <col min="14855" max="14855" width="5.7109375" style="15" hidden="1"/>
    <col min="14856" max="14856" width="7" style="15" hidden="1"/>
    <col min="14857" max="14857" width="5.7109375" style="15" hidden="1"/>
    <col min="14858" max="14858" width="18.28515625" style="15" hidden="1"/>
    <col min="14859" max="14859" width="11.140625" style="15" hidden="1"/>
    <col min="14860" max="14860" width="0" style="15" hidden="1"/>
    <col min="14861" max="14862" width="4.7109375" style="15" hidden="1"/>
    <col min="14863" max="14863" width="4" style="15" hidden="1"/>
    <col min="14864" max="14864" width="2.5703125" style="15" hidden="1"/>
    <col min="14865" max="14865" width="4.140625" style="15" hidden="1"/>
    <col min="14866" max="14866" width="5" style="15" hidden="1"/>
    <col min="14867" max="15105" width="11.42578125" style="15" hidden="1"/>
    <col min="15106" max="15106" width="3" style="15" hidden="1"/>
    <col min="15107" max="15107" width="18.42578125" style="15" hidden="1"/>
    <col min="15108" max="15108" width="15.42578125" style="15" hidden="1"/>
    <col min="15109" max="15109" width="13" style="15" hidden="1"/>
    <col min="15110" max="15110" width="20.140625" style="15" hidden="1"/>
    <col min="15111" max="15111" width="5.7109375" style="15" hidden="1"/>
    <col min="15112" max="15112" width="7" style="15" hidden="1"/>
    <col min="15113" max="15113" width="5.7109375" style="15" hidden="1"/>
    <col min="15114" max="15114" width="18.28515625" style="15" hidden="1"/>
    <col min="15115" max="15115" width="11.140625" style="15" hidden="1"/>
    <col min="15116" max="15116" width="0" style="15" hidden="1"/>
    <col min="15117" max="15118" width="4.7109375" style="15" hidden="1"/>
    <col min="15119" max="15119" width="4" style="15" hidden="1"/>
    <col min="15120" max="15120" width="2.5703125" style="15" hidden="1"/>
    <col min="15121" max="15121" width="4.140625" style="15" hidden="1"/>
    <col min="15122" max="15122" width="5" style="15" hidden="1"/>
    <col min="15123" max="15361" width="11.42578125" style="15" hidden="1"/>
    <col min="15362" max="15362" width="3" style="15" hidden="1"/>
    <col min="15363" max="15363" width="18.42578125" style="15" hidden="1"/>
    <col min="15364" max="15364" width="15.42578125" style="15" hidden="1"/>
    <col min="15365" max="15365" width="13" style="15" hidden="1"/>
    <col min="15366" max="15366" width="20.140625" style="15" hidden="1"/>
    <col min="15367" max="15367" width="5.7109375" style="15" hidden="1"/>
    <col min="15368" max="15368" width="7" style="15" hidden="1"/>
    <col min="15369" max="15369" width="5.7109375" style="15" hidden="1"/>
    <col min="15370" max="15370" width="18.28515625" style="15" hidden="1"/>
    <col min="15371" max="15371" width="11.140625" style="15" hidden="1"/>
    <col min="15372" max="15372" width="0" style="15" hidden="1"/>
    <col min="15373" max="15374" width="4.7109375" style="15" hidden="1"/>
    <col min="15375" max="15375" width="4" style="15" hidden="1"/>
    <col min="15376" max="15376" width="2.5703125" style="15" hidden="1"/>
    <col min="15377" max="15377" width="4.140625" style="15" hidden="1"/>
    <col min="15378" max="15378" width="5" style="15" hidden="1"/>
    <col min="15379" max="15617" width="11.42578125" style="15" hidden="1"/>
    <col min="15618" max="15618" width="3" style="15" hidden="1"/>
    <col min="15619" max="15619" width="18.42578125" style="15" hidden="1"/>
    <col min="15620" max="15620" width="15.42578125" style="15" hidden="1"/>
    <col min="15621" max="15621" width="13" style="15" hidden="1"/>
    <col min="15622" max="15622" width="20.140625" style="15" hidden="1"/>
    <col min="15623" max="15623" width="5.7109375" style="15" hidden="1"/>
    <col min="15624" max="15624" width="7" style="15" hidden="1"/>
    <col min="15625" max="15625" width="5.7109375" style="15" hidden="1"/>
    <col min="15626" max="15626" width="18.28515625" style="15" hidden="1"/>
    <col min="15627" max="15627" width="11.140625" style="15" hidden="1"/>
    <col min="15628" max="15628" width="0" style="15" hidden="1"/>
    <col min="15629" max="15630" width="4.7109375" style="15" hidden="1"/>
    <col min="15631" max="15631" width="4" style="15" hidden="1"/>
    <col min="15632" max="15632" width="2.5703125" style="15" hidden="1"/>
    <col min="15633" max="15633" width="4.140625" style="15" hidden="1"/>
    <col min="15634" max="15634" width="5" style="15" hidden="1"/>
    <col min="15635" max="15873" width="11.42578125" style="15" hidden="1"/>
    <col min="15874" max="15874" width="3" style="15" hidden="1"/>
    <col min="15875" max="15875" width="18.42578125" style="15" hidden="1"/>
    <col min="15876" max="15876" width="15.42578125" style="15" hidden="1"/>
    <col min="15877" max="15877" width="13" style="15" hidden="1"/>
    <col min="15878" max="15878" width="20.140625" style="15" hidden="1"/>
    <col min="15879" max="15879" width="5.7109375" style="15" hidden="1"/>
    <col min="15880" max="15880" width="7" style="15" hidden="1"/>
    <col min="15881" max="15881" width="5.7109375" style="15" hidden="1"/>
    <col min="15882" max="15882" width="18.28515625" style="15" hidden="1"/>
    <col min="15883" max="15883" width="11.140625" style="15" hidden="1"/>
    <col min="15884" max="15884" width="0" style="15" hidden="1"/>
    <col min="15885" max="15886" width="4.7109375" style="15" hidden="1"/>
    <col min="15887" max="15887" width="4" style="15" hidden="1"/>
    <col min="15888" max="15888" width="2.5703125" style="15" hidden="1"/>
    <col min="15889" max="15889" width="4.140625" style="15" hidden="1"/>
    <col min="15890" max="15890" width="5" style="15" hidden="1"/>
    <col min="15891" max="16129" width="11.42578125" style="15" hidden="1"/>
    <col min="16130" max="16130" width="3" style="15" hidden="1"/>
    <col min="16131" max="16131" width="18.42578125" style="15" hidden="1"/>
    <col min="16132" max="16132" width="15.42578125" style="15" hidden="1"/>
    <col min="16133" max="16133" width="13" style="15" hidden="1"/>
    <col min="16134" max="16134" width="20.140625" style="15" hidden="1"/>
    <col min="16135" max="16135" width="5.7109375" style="15" hidden="1"/>
    <col min="16136" max="16136" width="7" style="15" hidden="1"/>
    <col min="16137" max="16137" width="5.7109375" style="15" hidden="1"/>
    <col min="16138" max="16138" width="18.28515625" style="15" hidden="1"/>
    <col min="16139" max="16139" width="11.140625" style="15" hidden="1"/>
    <col min="16140" max="16140" width="0" style="15" hidden="1"/>
    <col min="16141" max="16142" width="4.7109375" style="15" hidden="1"/>
    <col min="16143" max="16143" width="4" style="15" hidden="1"/>
    <col min="16144" max="16144" width="2.5703125" style="15" hidden="1"/>
    <col min="16145" max="16145" width="4.140625" style="15" hidden="1"/>
    <col min="16146" max="16148" width="5" style="15" hidden="1"/>
    <col min="16149" max="16384" width="11.42578125" style="15" hidden="1"/>
  </cols>
  <sheetData>
    <row r="1" spans="2:18" x14ac:dyDescent="0.25"/>
    <row r="2" spans="2:18" x14ac:dyDescent="0.25"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8"/>
    </row>
    <row r="3" spans="2:18" x14ac:dyDescent="0.25">
      <c r="B3" s="26"/>
      <c r="N3" s="131" t="s">
        <v>27</v>
      </c>
      <c r="O3" s="132"/>
      <c r="P3" s="133"/>
      <c r="Q3" s="49"/>
    </row>
    <row r="4" spans="2:18" x14ac:dyDescent="0.25">
      <c r="B4" s="26"/>
      <c r="N4" s="179"/>
      <c r="O4" s="180"/>
      <c r="P4" s="181"/>
      <c r="Q4" s="49"/>
    </row>
    <row r="5" spans="2:18" ht="18" x14ac:dyDescent="0.25">
      <c r="B5" s="152" t="s">
        <v>29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4"/>
    </row>
    <row r="6" spans="2:18" x14ac:dyDescent="0.25">
      <c r="B6" s="26"/>
      <c r="D6" s="233"/>
      <c r="E6" s="234"/>
      <c r="F6" s="234"/>
      <c r="G6" s="234"/>
      <c r="H6" s="234"/>
      <c r="I6" s="234"/>
      <c r="J6" s="234"/>
      <c r="K6" s="234"/>
      <c r="L6" s="233"/>
      <c r="M6" s="233"/>
      <c r="Q6" s="49"/>
    </row>
    <row r="7" spans="2:18" x14ac:dyDescent="0.25">
      <c r="B7" s="146" t="s">
        <v>272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8"/>
    </row>
    <row r="8" spans="2:18" x14ac:dyDescent="0.25">
      <c r="B8" s="2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49"/>
    </row>
    <row r="9" spans="2:18" x14ac:dyDescent="0.25">
      <c r="B9" s="26"/>
      <c r="C9" s="17" t="s">
        <v>263</v>
      </c>
      <c r="D9" s="16"/>
      <c r="E9" s="134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6"/>
      <c r="Q9" s="50"/>
    </row>
    <row r="10" spans="2:18" ht="14.25" customHeight="1" x14ac:dyDescent="0.25">
      <c r="B10" s="26"/>
      <c r="C10" s="16"/>
      <c r="D10" s="16"/>
      <c r="E10" s="16"/>
      <c r="F10" s="18"/>
      <c r="J10" s="18"/>
      <c r="L10" s="19"/>
      <c r="M10" s="20"/>
      <c r="N10" s="182"/>
      <c r="O10" s="182"/>
      <c r="P10" s="18"/>
      <c r="Q10" s="50"/>
      <c r="R10" s="21"/>
    </row>
    <row r="11" spans="2:18" x14ac:dyDescent="0.25">
      <c r="B11" s="26"/>
      <c r="C11" s="17" t="s">
        <v>264</v>
      </c>
      <c r="D11" s="16"/>
      <c r="E11" s="104"/>
      <c r="F11" s="16"/>
      <c r="J11" s="22"/>
      <c r="K11" s="23"/>
      <c r="L11" s="58"/>
      <c r="N11" s="183"/>
      <c r="O11" s="183"/>
      <c r="P11" s="16"/>
      <c r="Q11" s="49"/>
    </row>
    <row r="12" spans="2:18" x14ac:dyDescent="0.25">
      <c r="B12" s="26"/>
      <c r="C12" s="16"/>
      <c r="D12" s="16"/>
      <c r="E12" s="16"/>
      <c r="F12" s="16"/>
      <c r="J12" s="16"/>
      <c r="K12" s="16"/>
      <c r="L12" s="58"/>
      <c r="N12" s="183"/>
      <c r="O12" s="183"/>
      <c r="P12" s="16"/>
      <c r="Q12" s="49"/>
    </row>
    <row r="13" spans="2:18" x14ac:dyDescent="0.25">
      <c r="B13" s="26"/>
      <c r="C13" s="16" t="s">
        <v>265</v>
      </c>
      <c r="D13" s="16"/>
      <c r="E13" s="164"/>
      <c r="F13" s="165"/>
      <c r="G13" s="166"/>
      <c r="J13" s="16"/>
      <c r="K13" s="16"/>
      <c r="L13" s="58"/>
      <c r="N13" s="59"/>
      <c r="O13" s="59"/>
      <c r="P13" s="16"/>
      <c r="Q13" s="49"/>
    </row>
    <row r="14" spans="2:18" x14ac:dyDescent="0.25">
      <c r="B14" s="26"/>
      <c r="C14" s="16"/>
      <c r="D14" s="16"/>
      <c r="E14" s="16"/>
      <c r="F14" s="16"/>
      <c r="J14" s="16"/>
      <c r="K14" s="16"/>
      <c r="L14" s="58"/>
      <c r="N14" s="59"/>
      <c r="O14" s="59"/>
      <c r="P14" s="16"/>
      <c r="Q14" s="49"/>
    </row>
    <row r="15" spans="2:18" x14ac:dyDescent="0.25">
      <c r="B15" s="26"/>
      <c r="C15" s="16" t="s">
        <v>30</v>
      </c>
      <c r="D15" s="16"/>
      <c r="E15" s="104"/>
      <c r="F15" s="24" t="s">
        <v>31</v>
      </c>
      <c r="G15" s="149"/>
      <c r="H15" s="150"/>
      <c r="I15" s="150"/>
      <c r="J15" s="151"/>
      <c r="K15" s="24" t="s">
        <v>32</v>
      </c>
      <c r="L15" s="104"/>
      <c r="N15" s="59"/>
      <c r="O15" s="59"/>
      <c r="P15" s="16"/>
      <c r="Q15" s="49"/>
    </row>
    <row r="16" spans="2:18" x14ac:dyDescent="0.25">
      <c r="B16" s="26"/>
      <c r="F16" s="16"/>
      <c r="J16" s="16"/>
      <c r="K16" s="16"/>
      <c r="L16" s="58"/>
      <c r="N16" s="59"/>
      <c r="O16" s="59"/>
      <c r="P16" s="16"/>
      <c r="Q16" s="49"/>
    </row>
    <row r="17" spans="2:19" x14ac:dyDescent="0.25">
      <c r="B17" s="26"/>
      <c r="C17" s="15" t="s">
        <v>275</v>
      </c>
      <c r="E17" s="134"/>
      <c r="F17" s="136"/>
      <c r="J17" s="16"/>
      <c r="K17" s="16"/>
      <c r="L17" s="58"/>
      <c r="N17" s="59"/>
      <c r="O17" s="59"/>
      <c r="P17" s="16"/>
      <c r="Q17" s="49"/>
    </row>
    <row r="18" spans="2:19" x14ac:dyDescent="0.25">
      <c r="B18" s="26"/>
      <c r="F18" s="16"/>
      <c r="J18" s="16"/>
      <c r="K18" s="16"/>
      <c r="L18" s="58"/>
      <c r="N18" s="59"/>
      <c r="O18" s="59"/>
      <c r="P18" s="16"/>
      <c r="Q18" s="49"/>
    </row>
    <row r="19" spans="2:19" x14ac:dyDescent="0.25">
      <c r="B19" s="26"/>
      <c r="C19" s="17" t="s">
        <v>273</v>
      </c>
      <c r="E19" s="134"/>
      <c r="F19" s="136"/>
      <c r="G19" s="23" t="s">
        <v>241</v>
      </c>
      <c r="H19" s="184"/>
      <c r="I19" s="185"/>
      <c r="J19" s="186"/>
      <c r="O19" s="16"/>
      <c r="P19" s="16"/>
      <c r="Q19" s="49"/>
    </row>
    <row r="20" spans="2:19" x14ac:dyDescent="0.25">
      <c r="B20" s="2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49"/>
    </row>
    <row r="21" spans="2:19" x14ac:dyDescent="0.25">
      <c r="B21" s="26"/>
      <c r="C21" s="16" t="s">
        <v>1</v>
      </c>
      <c r="D21" s="16"/>
      <c r="E21" s="24" t="s">
        <v>2</v>
      </c>
      <c r="F21" s="25"/>
      <c r="G21" s="24" t="s">
        <v>3</v>
      </c>
      <c r="H21" s="187"/>
      <c r="I21" s="188"/>
      <c r="J21" s="26"/>
      <c r="Q21" s="49"/>
    </row>
    <row r="22" spans="2:19" x14ac:dyDescent="0.25">
      <c r="B22" s="2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49"/>
    </row>
    <row r="23" spans="2:19" x14ac:dyDescent="0.25">
      <c r="B23" s="26"/>
      <c r="C23" s="16" t="s">
        <v>4</v>
      </c>
      <c r="D23" s="16"/>
      <c r="E23" s="16"/>
      <c r="F23" s="102">
        <f>_xlfn.DAYS(H21,F21)</f>
        <v>0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49"/>
    </row>
    <row r="24" spans="2:19" x14ac:dyDescent="0.25">
      <c r="B24" s="2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51"/>
    </row>
    <row r="25" spans="2:19" x14ac:dyDescent="0.25">
      <c r="B25" s="26"/>
      <c r="C25" s="16" t="s">
        <v>5</v>
      </c>
      <c r="D25" s="16"/>
      <c r="E25" s="155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7"/>
      <c r="Q25" s="51"/>
    </row>
    <row r="26" spans="2:19" x14ac:dyDescent="0.25">
      <c r="B26" s="26"/>
      <c r="C26" s="16"/>
      <c r="D26" s="16"/>
      <c r="E26" s="158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60"/>
      <c r="Q26" s="51"/>
    </row>
    <row r="27" spans="2:19" x14ac:dyDescent="0.25">
      <c r="B27" s="26"/>
      <c r="C27" s="16"/>
      <c r="D27" s="16"/>
      <c r="E27" s="161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3"/>
      <c r="Q27" s="51"/>
      <c r="S27" s="27"/>
    </row>
    <row r="28" spans="2:19" x14ac:dyDescent="0.25">
      <c r="B28" s="2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51"/>
    </row>
    <row r="29" spans="2:19" x14ac:dyDescent="0.25">
      <c r="B29" s="137" t="s">
        <v>28</v>
      </c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9"/>
    </row>
    <row r="30" spans="2:19" x14ac:dyDescent="0.25">
      <c r="B30" s="140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2"/>
    </row>
    <row r="31" spans="2:19" x14ac:dyDescent="0.25">
      <c r="B31" s="140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2"/>
    </row>
    <row r="32" spans="2:19" x14ac:dyDescent="0.25">
      <c r="B32" s="143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5"/>
    </row>
    <row r="33" spans="2:17" ht="15" x14ac:dyDescent="0.25"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30"/>
    </row>
    <row r="34" spans="2:17" x14ac:dyDescent="0.25">
      <c r="B34" s="146" t="s">
        <v>6</v>
      </c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8"/>
    </row>
    <row r="35" spans="2:17" x14ac:dyDescent="0.25">
      <c r="B35" s="2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52"/>
    </row>
    <row r="36" spans="2:17" x14ac:dyDescent="0.25">
      <c r="B36" s="26"/>
      <c r="D36" s="16"/>
      <c r="E36" s="16"/>
      <c r="F36" s="16"/>
      <c r="G36" s="16"/>
      <c r="H36" s="16"/>
      <c r="I36" s="24" t="s">
        <v>7</v>
      </c>
      <c r="J36" s="16"/>
      <c r="K36" s="70" t="str">
        <f>IF(E19='Tabla Viáticos'!A2,"CLP $","USD $")</f>
        <v>USD $</v>
      </c>
      <c r="L36" s="69" t="e">
        <f>INDEX(Tabla1[[Autoridades Superiores]:[Administrativos]],MATCH(E19,Tabla1[Pais],0),MATCH(E13,Tabla1[[#Headers],[Autoridades Superiores]:[Administrativos]],0))</f>
        <v>#N/A</v>
      </c>
      <c r="M36" s="16"/>
      <c r="N36" s="16"/>
      <c r="O36" s="177" t="s">
        <v>8</v>
      </c>
      <c r="P36" s="178"/>
      <c r="Q36" s="52"/>
    </row>
    <row r="37" spans="2:17" x14ac:dyDescent="0.25">
      <c r="B37" s="26"/>
      <c r="C37" s="16"/>
      <c r="D37" s="16"/>
      <c r="E37" s="16"/>
      <c r="F37" s="16"/>
      <c r="G37" s="16"/>
      <c r="H37" s="16"/>
      <c r="I37" s="16"/>
      <c r="J37" s="16"/>
      <c r="K37" s="45"/>
      <c r="L37" s="31"/>
      <c r="M37" s="16"/>
      <c r="N37" s="16"/>
      <c r="O37" s="167"/>
      <c r="P37" s="168"/>
      <c r="Q37" s="52"/>
    </row>
    <row r="38" spans="2:17" ht="15" x14ac:dyDescent="0.25">
      <c r="B38" s="26"/>
      <c r="C38" s="16"/>
      <c r="D38" s="16"/>
      <c r="E38" s="16"/>
      <c r="F38" s="16"/>
      <c r="G38" s="16"/>
      <c r="I38" s="24" t="s">
        <v>243</v>
      </c>
      <c r="J38" s="109"/>
      <c r="K38" s="110"/>
      <c r="L38" s="111" t="e">
        <f>INDEX(Tabla1[Factor],MATCH(E19,Tabla1[Pais],0))</f>
        <v>#N/A</v>
      </c>
      <c r="M38" s="16"/>
      <c r="N38" s="16"/>
      <c r="O38" s="16"/>
      <c r="P38" s="16"/>
      <c r="Q38" s="52"/>
    </row>
    <row r="39" spans="2:17" x14ac:dyDescent="0.25">
      <c r="B39" s="26"/>
      <c r="C39" s="16"/>
      <c r="D39" s="16"/>
      <c r="E39" s="16"/>
      <c r="F39" s="16"/>
      <c r="G39" s="16"/>
      <c r="H39" s="16"/>
      <c r="I39" s="16"/>
      <c r="J39" s="16"/>
      <c r="K39" s="45"/>
      <c r="L39" s="31"/>
      <c r="M39" s="16"/>
      <c r="N39" s="16"/>
      <c r="O39" s="16"/>
      <c r="P39" s="16"/>
      <c r="Q39" s="52"/>
    </row>
    <row r="40" spans="2:17" x14ac:dyDescent="0.25">
      <c r="B40" s="26"/>
      <c r="E40" s="16"/>
      <c r="F40" s="16"/>
      <c r="G40" s="16"/>
      <c r="H40" s="32"/>
      <c r="I40" s="24" t="s">
        <v>242</v>
      </c>
      <c r="J40" s="32"/>
      <c r="K40" s="70" t="s">
        <v>245</v>
      </c>
      <c r="L40" s="33" t="e">
        <f>IF(E19='Tabla Viáticos'!A2,0,L36)</f>
        <v>#N/A</v>
      </c>
      <c r="M40" s="16"/>
      <c r="N40" s="16"/>
      <c r="O40" s="16"/>
      <c r="P40" s="16"/>
      <c r="Q40" s="52"/>
    </row>
    <row r="41" spans="2:17" x14ac:dyDescent="0.25">
      <c r="B41" s="26"/>
      <c r="E41" s="16"/>
      <c r="F41" s="16"/>
      <c r="G41" s="16"/>
      <c r="H41" s="32"/>
      <c r="I41" s="24"/>
      <c r="J41" s="32"/>
      <c r="K41" s="70" t="s">
        <v>244</v>
      </c>
      <c r="L41" s="67">
        <f>IF(E19='Tabla Viáticos'!A2,SOLICITUD!L36,0)</f>
        <v>0</v>
      </c>
      <c r="M41" s="16"/>
      <c r="N41" s="16"/>
      <c r="O41" s="16"/>
      <c r="P41" s="16"/>
      <c r="Q41" s="52"/>
    </row>
    <row r="42" spans="2:17" x14ac:dyDescent="0.25">
      <c r="B42" s="26"/>
      <c r="C42" s="16"/>
      <c r="D42" s="16"/>
      <c r="E42" s="16"/>
      <c r="F42" s="16"/>
      <c r="G42" s="16"/>
      <c r="H42" s="16"/>
      <c r="I42" s="16"/>
      <c r="J42" s="16"/>
      <c r="K42" s="16"/>
      <c r="L42" s="57"/>
      <c r="M42" s="16"/>
      <c r="N42" s="16"/>
      <c r="O42" s="16"/>
      <c r="P42" s="16"/>
      <c r="Q42" s="52"/>
    </row>
    <row r="43" spans="2:17" x14ac:dyDescent="0.25">
      <c r="B43" s="26"/>
      <c r="C43" s="16"/>
      <c r="D43" s="16"/>
      <c r="E43" s="16"/>
      <c r="F43" s="16"/>
      <c r="G43" s="16"/>
      <c r="H43" s="16"/>
      <c r="I43" s="16"/>
      <c r="J43" s="16"/>
      <c r="K43" s="16"/>
      <c r="L43" s="57"/>
      <c r="M43" s="16"/>
      <c r="N43" s="16"/>
      <c r="O43" s="16"/>
      <c r="P43" s="16"/>
      <c r="Q43" s="52"/>
    </row>
    <row r="44" spans="2:17" x14ac:dyDescent="0.25">
      <c r="B44" s="174" t="s">
        <v>9</v>
      </c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6"/>
    </row>
    <row r="45" spans="2:17" x14ac:dyDescent="0.25">
      <c r="B45" s="26"/>
      <c r="C45" s="16"/>
      <c r="D45" s="16"/>
      <c r="E45" s="16"/>
      <c r="F45" s="16"/>
      <c r="G45" s="16"/>
      <c r="H45" s="16"/>
      <c r="I45" s="16"/>
      <c r="J45" s="16"/>
      <c r="K45" s="16"/>
      <c r="L45" s="57"/>
      <c r="M45" s="16"/>
      <c r="N45" s="16"/>
      <c r="O45" s="16"/>
      <c r="P45" s="16"/>
      <c r="Q45" s="52"/>
    </row>
    <row r="46" spans="2:17" x14ac:dyDescent="0.25">
      <c r="B46" s="26"/>
      <c r="C46" s="16"/>
      <c r="D46" s="66"/>
      <c r="E46" s="34" t="s">
        <v>10</v>
      </c>
      <c r="F46" s="65" t="e">
        <f>SUM(L40:L41)</f>
        <v>#N/A</v>
      </c>
      <c r="G46" s="34" t="s">
        <v>10</v>
      </c>
      <c r="H46" s="108">
        <v>0.5</v>
      </c>
      <c r="I46" s="34" t="s">
        <v>11</v>
      </c>
      <c r="J46" s="35"/>
      <c r="K46" s="70" t="str">
        <f>IF(E19='Tabla Viáticos'!A2,"CLP $","USD $")</f>
        <v>USD $</v>
      </c>
      <c r="L46" s="33" t="e">
        <f>F46*H46*D46</f>
        <v>#N/A</v>
      </c>
      <c r="M46" s="16"/>
      <c r="N46" s="16"/>
      <c r="O46" s="16"/>
      <c r="P46" s="16"/>
      <c r="Q46" s="53"/>
    </row>
    <row r="47" spans="2:17" x14ac:dyDescent="0.25">
      <c r="B47" s="26"/>
      <c r="C47" s="36"/>
      <c r="D47" s="37" t="s">
        <v>12</v>
      </c>
      <c r="E47" s="36"/>
      <c r="F47" s="38" t="s">
        <v>13</v>
      </c>
      <c r="G47" s="36"/>
      <c r="H47" s="36"/>
      <c r="I47" s="36"/>
      <c r="J47" s="37"/>
      <c r="K47" s="70"/>
      <c r="L47" s="31"/>
      <c r="M47" s="16"/>
      <c r="N47" s="16"/>
      <c r="O47" s="16"/>
      <c r="P47" s="16"/>
      <c r="Q47" s="53"/>
    </row>
    <row r="48" spans="2:17" x14ac:dyDescent="0.25">
      <c r="B48" s="26"/>
      <c r="C48" s="16"/>
      <c r="D48" s="16"/>
      <c r="E48" s="16"/>
      <c r="F48" s="40"/>
      <c r="G48" s="16"/>
      <c r="H48" s="16"/>
      <c r="I48" s="16"/>
      <c r="J48" s="16"/>
      <c r="K48" s="70"/>
      <c r="L48" s="31"/>
      <c r="M48" s="16"/>
      <c r="N48" s="16"/>
      <c r="O48" s="16"/>
      <c r="P48" s="16"/>
      <c r="Q48" s="53"/>
    </row>
    <row r="49" spans="2:17" x14ac:dyDescent="0.25">
      <c r="B49" s="26"/>
      <c r="C49" s="16"/>
      <c r="D49" s="103">
        <f>F23-D46</f>
        <v>0</v>
      </c>
      <c r="E49" s="34" t="s">
        <v>10</v>
      </c>
      <c r="F49" s="65" t="e">
        <f>SUM(L40:L41)</f>
        <v>#N/A</v>
      </c>
      <c r="G49" s="34" t="s">
        <v>10</v>
      </c>
      <c r="H49" s="108">
        <v>1</v>
      </c>
      <c r="I49" s="34" t="s">
        <v>11</v>
      </c>
      <c r="J49" s="41"/>
      <c r="K49" s="70" t="str">
        <f>IF(E19='Tabla Viáticos'!A2,"CLP $","USD $")</f>
        <v>USD $</v>
      </c>
      <c r="L49" s="67" t="e">
        <f>D49*F49</f>
        <v>#N/A</v>
      </c>
      <c r="M49" s="16"/>
      <c r="N49" s="16"/>
      <c r="O49" s="16"/>
      <c r="P49" s="16"/>
      <c r="Q49" s="53"/>
    </row>
    <row r="50" spans="2:17" x14ac:dyDescent="0.25">
      <c r="B50" s="26"/>
      <c r="C50" s="36"/>
      <c r="D50" s="37" t="s">
        <v>14</v>
      </c>
      <c r="E50" s="36"/>
      <c r="F50" s="37" t="s">
        <v>13</v>
      </c>
      <c r="G50" s="36"/>
      <c r="H50" s="36"/>
      <c r="I50" s="36"/>
      <c r="J50" s="37"/>
      <c r="K50" s="45"/>
      <c r="L50" s="31"/>
      <c r="M50" s="16"/>
      <c r="N50" s="16"/>
      <c r="O50" s="16"/>
      <c r="P50" s="16"/>
      <c r="Q50" s="53"/>
    </row>
    <row r="51" spans="2:17" x14ac:dyDescent="0.25">
      <c r="B51" s="26"/>
      <c r="C51" s="16"/>
      <c r="D51" s="16"/>
      <c r="E51" s="16"/>
      <c r="F51" s="16"/>
      <c r="G51" s="189" t="s">
        <v>15</v>
      </c>
      <c r="H51" s="189"/>
      <c r="I51" s="189"/>
      <c r="J51" s="16"/>
      <c r="K51" s="70" t="str">
        <f>IF(E19='Tabla Viáticos'!A2,"CLP $","USD $")</f>
        <v>USD $</v>
      </c>
      <c r="L51" s="67" t="e">
        <f>L46+L49</f>
        <v>#N/A</v>
      </c>
      <c r="M51" s="16"/>
      <c r="N51" s="16"/>
      <c r="O51" s="16"/>
      <c r="P51" s="16"/>
      <c r="Q51" s="53"/>
    </row>
    <row r="52" spans="2:17" ht="18" customHeight="1" x14ac:dyDescent="0.25">
      <c r="B52" s="26"/>
      <c r="C52" s="16"/>
      <c r="D52" s="16"/>
      <c r="E52" s="16"/>
      <c r="F52" s="16"/>
      <c r="G52" s="189" t="s">
        <v>16</v>
      </c>
      <c r="H52" s="189"/>
      <c r="I52" s="189"/>
      <c r="J52" s="41"/>
      <c r="K52" s="43" t="s">
        <v>244</v>
      </c>
      <c r="L52" s="107" t="e">
        <f>IF(E19='Tabla Viáticos'!A2,SOLICITUD!L51,SOLICITUD!L51*SOLICITUD!O37)</f>
        <v>#N/A</v>
      </c>
      <c r="M52" s="16"/>
      <c r="N52" s="16"/>
      <c r="O52" s="16"/>
      <c r="P52" s="16"/>
      <c r="Q52" s="53"/>
    </row>
    <row r="53" spans="2:17" ht="18" customHeight="1" x14ac:dyDescent="0.25">
      <c r="B53" s="26"/>
      <c r="C53" s="16"/>
      <c r="D53" s="16"/>
      <c r="E53" s="16"/>
      <c r="F53" s="16"/>
      <c r="G53" s="43"/>
      <c r="H53" s="43"/>
      <c r="I53" s="43"/>
      <c r="J53" s="41"/>
      <c r="K53" s="42"/>
      <c r="L53" s="44"/>
      <c r="M53" s="16"/>
      <c r="N53" s="16"/>
      <c r="O53" s="16"/>
      <c r="P53" s="16"/>
      <c r="Q53" s="53"/>
    </row>
    <row r="54" spans="2:17" x14ac:dyDescent="0.25">
      <c r="B54" s="26"/>
      <c r="C54" s="16"/>
      <c r="D54" s="16"/>
      <c r="E54" s="16"/>
      <c r="F54" s="16"/>
      <c r="G54" s="16"/>
      <c r="H54" s="16"/>
      <c r="I54" s="36"/>
      <c r="K54" s="39"/>
      <c r="L54" s="16"/>
      <c r="M54" s="16"/>
      <c r="N54" s="16"/>
      <c r="O54" s="16"/>
      <c r="P54" s="16"/>
      <c r="Q54" s="53"/>
    </row>
    <row r="55" spans="2:17" x14ac:dyDescent="0.25">
      <c r="B55" s="146" t="s">
        <v>17</v>
      </c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8"/>
    </row>
    <row r="56" spans="2:17" ht="14.25" customHeight="1" x14ac:dyDescent="0.25">
      <c r="B56" s="26"/>
      <c r="G56" s="233"/>
      <c r="H56" s="233"/>
      <c r="I56" s="233"/>
      <c r="J56" s="233"/>
      <c r="Q56" s="53"/>
    </row>
    <row r="57" spans="2:17" x14ac:dyDescent="0.25">
      <c r="B57" s="26"/>
      <c r="C57" s="16"/>
      <c r="D57" s="169" t="s">
        <v>270</v>
      </c>
      <c r="E57" s="170"/>
      <c r="F57" s="169" t="str">
        <f>("RESPONSABLE FINANCIERO ")&amp;E15</f>
        <v xml:space="preserve">RESPONSABLE FINANCIERO </v>
      </c>
      <c r="G57" s="171"/>
      <c r="H57" s="171"/>
      <c r="I57" s="169" t="s">
        <v>271</v>
      </c>
      <c r="J57" s="171"/>
      <c r="K57" s="171"/>
      <c r="L57" s="170"/>
      <c r="M57" s="16"/>
      <c r="N57" s="16"/>
      <c r="O57" s="16"/>
      <c r="P57" s="16"/>
      <c r="Q57" s="53"/>
    </row>
    <row r="58" spans="2:17" x14ac:dyDescent="0.25">
      <c r="B58" s="26"/>
      <c r="C58" s="16"/>
      <c r="D58" s="122"/>
      <c r="E58" s="123"/>
      <c r="F58" s="122"/>
      <c r="G58" s="126"/>
      <c r="H58" s="123"/>
      <c r="I58" s="122"/>
      <c r="J58" s="126"/>
      <c r="K58" s="126"/>
      <c r="L58" s="123"/>
      <c r="M58" s="16"/>
      <c r="N58" s="16"/>
      <c r="O58" s="16"/>
      <c r="P58" s="16"/>
      <c r="Q58" s="53"/>
    </row>
    <row r="59" spans="2:17" x14ac:dyDescent="0.25">
      <c r="B59" s="26"/>
      <c r="C59" s="16"/>
      <c r="D59" s="124"/>
      <c r="E59" s="125"/>
      <c r="F59" s="124"/>
      <c r="G59" s="127"/>
      <c r="H59" s="125"/>
      <c r="I59" s="124"/>
      <c r="J59" s="127"/>
      <c r="K59" s="127"/>
      <c r="L59" s="125"/>
      <c r="M59" s="16"/>
      <c r="N59" s="16"/>
      <c r="O59" s="16"/>
      <c r="P59" s="16"/>
      <c r="Q59" s="53"/>
    </row>
    <row r="60" spans="2:17" x14ac:dyDescent="0.25">
      <c r="B60" s="26"/>
      <c r="C60" s="16"/>
      <c r="D60" s="124"/>
      <c r="E60" s="125"/>
      <c r="F60" s="124"/>
      <c r="G60" s="127"/>
      <c r="H60" s="125"/>
      <c r="I60" s="124"/>
      <c r="J60" s="127"/>
      <c r="K60" s="127"/>
      <c r="L60" s="125"/>
      <c r="M60" s="16"/>
      <c r="N60" s="16"/>
      <c r="O60" s="16"/>
      <c r="P60" s="16"/>
      <c r="Q60" s="53"/>
    </row>
    <row r="61" spans="2:17" x14ac:dyDescent="0.25">
      <c r="B61" s="26"/>
      <c r="C61" s="16"/>
      <c r="D61" s="124"/>
      <c r="E61" s="125"/>
      <c r="F61" s="124"/>
      <c r="G61" s="127"/>
      <c r="H61" s="125"/>
      <c r="I61" s="124"/>
      <c r="J61" s="127"/>
      <c r="K61" s="127"/>
      <c r="L61" s="125"/>
      <c r="M61" s="16"/>
      <c r="N61" s="16"/>
      <c r="O61" s="16"/>
      <c r="P61" s="16"/>
      <c r="Q61" s="53"/>
    </row>
    <row r="62" spans="2:17" ht="15" customHeight="1" x14ac:dyDescent="0.25">
      <c r="B62" s="26"/>
      <c r="C62" s="16"/>
      <c r="D62" s="128" t="s">
        <v>266</v>
      </c>
      <c r="E62" s="129"/>
      <c r="F62" s="128" t="s">
        <v>266</v>
      </c>
      <c r="G62" s="130"/>
      <c r="H62" s="129"/>
      <c r="I62" s="128" t="s">
        <v>266</v>
      </c>
      <c r="J62" s="130"/>
      <c r="K62" s="130"/>
      <c r="L62" s="129"/>
      <c r="M62" s="16"/>
      <c r="N62" s="16"/>
      <c r="O62" s="16"/>
      <c r="P62" s="16"/>
      <c r="Q62" s="53"/>
    </row>
    <row r="63" spans="2:17" ht="15" customHeight="1" x14ac:dyDescent="0.25">
      <c r="B63" s="26"/>
      <c r="C63" s="16"/>
      <c r="D63" s="116"/>
      <c r="E63" s="117"/>
      <c r="F63" s="116"/>
      <c r="G63" s="120"/>
      <c r="H63" s="117"/>
      <c r="I63" s="116"/>
      <c r="J63" s="120"/>
      <c r="K63" s="120"/>
      <c r="L63" s="117"/>
      <c r="M63" s="16"/>
      <c r="N63" s="16"/>
      <c r="O63" s="16"/>
      <c r="P63" s="16"/>
      <c r="Q63" s="53"/>
    </row>
    <row r="64" spans="2:17" ht="15" customHeight="1" x14ac:dyDescent="0.25">
      <c r="B64" s="26"/>
      <c r="C64" s="16"/>
      <c r="D64" s="118"/>
      <c r="E64" s="119"/>
      <c r="F64" s="118"/>
      <c r="G64" s="121"/>
      <c r="H64" s="119"/>
      <c r="I64" s="118"/>
      <c r="J64" s="121"/>
      <c r="K64" s="121"/>
      <c r="L64" s="119"/>
      <c r="M64" s="16"/>
      <c r="N64" s="16"/>
      <c r="O64" s="16"/>
      <c r="P64" s="16"/>
      <c r="Q64" s="53"/>
    </row>
    <row r="65" spans="2:17" x14ac:dyDescent="0.25">
      <c r="B65" s="26"/>
      <c r="C65" s="16"/>
      <c r="D65" s="128" t="s">
        <v>268</v>
      </c>
      <c r="E65" s="129"/>
      <c r="F65" s="128" t="s">
        <v>268</v>
      </c>
      <c r="G65" s="130"/>
      <c r="H65" s="129"/>
      <c r="I65" s="128" t="s">
        <v>268</v>
      </c>
      <c r="J65" s="130"/>
      <c r="K65" s="130"/>
      <c r="L65" s="129"/>
      <c r="M65" s="16"/>
      <c r="N65" s="16"/>
      <c r="O65" s="16"/>
      <c r="P65" s="16"/>
      <c r="Q65" s="53"/>
    </row>
    <row r="66" spans="2:17" x14ac:dyDescent="0.25">
      <c r="B66" s="26"/>
      <c r="C66" s="16"/>
      <c r="D66" s="41"/>
      <c r="E66" s="41"/>
      <c r="F66" s="41"/>
      <c r="G66" s="41"/>
      <c r="H66" s="41"/>
      <c r="I66" s="41"/>
      <c r="J66" s="41"/>
      <c r="K66" s="41"/>
      <c r="L66" s="41"/>
      <c r="M66" s="16"/>
      <c r="N66" s="16"/>
      <c r="O66" s="16"/>
      <c r="P66" s="16"/>
      <c r="Q66" s="53"/>
    </row>
    <row r="67" spans="2:17" x14ac:dyDescent="0.25">
      <c r="B67" s="2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53"/>
    </row>
    <row r="68" spans="2:17" x14ac:dyDescent="0.25">
      <c r="B68" s="26"/>
      <c r="D68" s="112" t="s">
        <v>267</v>
      </c>
      <c r="E68" s="113" t="s">
        <v>269</v>
      </c>
      <c r="F68" s="114"/>
      <c r="G68" s="114"/>
      <c r="H68" s="115"/>
      <c r="I68" s="16"/>
      <c r="J68" s="16"/>
      <c r="K68" s="16"/>
      <c r="L68" s="16"/>
      <c r="M68" s="16"/>
      <c r="N68" s="16"/>
      <c r="O68" s="16"/>
      <c r="P68" s="16"/>
      <c r="Q68" s="53"/>
    </row>
    <row r="69" spans="2:17" x14ac:dyDescent="0.25">
      <c r="B69" s="26"/>
      <c r="D69" s="112" t="s">
        <v>246</v>
      </c>
      <c r="E69" s="190"/>
      <c r="F69" s="190"/>
      <c r="H69" s="121"/>
      <c r="I69" s="121"/>
      <c r="J69" s="121"/>
      <c r="K69" s="121"/>
      <c r="L69" s="17"/>
      <c r="M69" s="16"/>
      <c r="N69" s="16"/>
      <c r="O69" s="16"/>
      <c r="P69" s="16"/>
      <c r="Q69" s="53"/>
    </row>
    <row r="70" spans="2:17" x14ac:dyDescent="0.25">
      <c r="B70" s="26"/>
      <c r="D70" s="112" t="s">
        <v>247</v>
      </c>
      <c r="E70" s="172"/>
      <c r="F70" s="173"/>
      <c r="H70" s="16"/>
      <c r="I70" s="16"/>
      <c r="J70" s="16"/>
      <c r="K70" s="16"/>
      <c r="L70" s="16"/>
      <c r="M70" s="16"/>
      <c r="N70" s="16"/>
      <c r="O70" s="16"/>
      <c r="P70" s="16"/>
      <c r="Q70" s="53"/>
    </row>
    <row r="71" spans="2:17" x14ac:dyDescent="0.25">
      <c r="B71" s="26"/>
      <c r="D71" s="68"/>
      <c r="E71" s="101"/>
      <c r="F71" s="101"/>
      <c r="H71" s="16"/>
      <c r="I71" s="16"/>
      <c r="J71" s="16"/>
      <c r="K71" s="16"/>
      <c r="L71" s="16"/>
      <c r="M71" s="16"/>
      <c r="N71" s="16"/>
      <c r="O71" s="16"/>
      <c r="P71" s="16"/>
      <c r="Q71" s="53"/>
    </row>
    <row r="72" spans="2:17" x14ac:dyDescent="0.25">
      <c r="B72" s="54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6"/>
    </row>
    <row r="73" spans="2:17" x14ac:dyDescent="0.25"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</row>
  </sheetData>
  <mergeCells count="43">
    <mergeCell ref="E70:F70"/>
    <mergeCell ref="B44:Q44"/>
    <mergeCell ref="O36:P36"/>
    <mergeCell ref="N4:P4"/>
    <mergeCell ref="E6:K6"/>
    <mergeCell ref="N10:O10"/>
    <mergeCell ref="N11:O11"/>
    <mergeCell ref="N12:O12"/>
    <mergeCell ref="E19:F19"/>
    <mergeCell ref="H19:J19"/>
    <mergeCell ref="H21:I21"/>
    <mergeCell ref="D62:E62"/>
    <mergeCell ref="H69:K69"/>
    <mergeCell ref="G51:I51"/>
    <mergeCell ref="G52:I52"/>
    <mergeCell ref="E69:F69"/>
    <mergeCell ref="O37:P37"/>
    <mergeCell ref="B55:Q55"/>
    <mergeCell ref="F62:H62"/>
    <mergeCell ref="D57:E57"/>
    <mergeCell ref="F57:H57"/>
    <mergeCell ref="I62:L62"/>
    <mergeCell ref="I57:L57"/>
    <mergeCell ref="N3:P3"/>
    <mergeCell ref="E9:P9"/>
    <mergeCell ref="B29:Q32"/>
    <mergeCell ref="B7:Q7"/>
    <mergeCell ref="B34:Q34"/>
    <mergeCell ref="G15:J15"/>
    <mergeCell ref="B5:Q5"/>
    <mergeCell ref="E25:P27"/>
    <mergeCell ref="E13:G13"/>
    <mergeCell ref="E17:F17"/>
    <mergeCell ref="E68:H68"/>
    <mergeCell ref="D63:E64"/>
    <mergeCell ref="F63:H64"/>
    <mergeCell ref="I63:L64"/>
    <mergeCell ref="D58:E61"/>
    <mergeCell ref="F58:H61"/>
    <mergeCell ref="I58:L61"/>
    <mergeCell ref="D65:E65"/>
    <mergeCell ref="F65:H65"/>
    <mergeCell ref="I65:L65"/>
  </mergeCells>
  <pageMargins left="0.70866141732283472" right="0.70866141732283472" top="0.74803149606299213" bottom="0.74803149606299213" header="0.31496062992125984" footer="0.31496062992125984"/>
  <pageSetup scale="65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'Tabla Viáticos'!$A$2:$A$205</xm:f>
          </x14:formula1>
          <xm:sqref>E19:F19 E17:F17</xm:sqref>
        </x14:dataValidation>
        <x14:dataValidation type="list" allowBlank="1" showInputMessage="1" showErrorMessage="1" xr:uid="{00000000-0002-0000-0000-000001000000}">
          <x14:formula1>
            <xm:f>'Tabla Viáticos'!$B$1:$D$1</xm:f>
          </x14:formula1>
          <xm:sqref>E13</xm:sqref>
        </x14:dataValidation>
        <x14:dataValidation type="list" allowBlank="1" showInputMessage="1" showErrorMessage="1" xr:uid="{00000000-0002-0000-0000-000002000000}">
          <x14:formula1>
            <xm:f>'Tabla Viáticos'!$G$2:$G$14</xm:f>
          </x14:formula1>
          <xm:sqref>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WA56"/>
  <sheetViews>
    <sheetView showGridLines="0" zoomScale="90" zoomScaleNormal="90" workbookViewId="0">
      <selection activeCell="K46" sqref="K46"/>
    </sheetView>
  </sheetViews>
  <sheetFormatPr baseColWidth="10" defaultColWidth="0" defaultRowHeight="14.25" zeroHeight="1" x14ac:dyDescent="0.2"/>
  <cols>
    <col min="1" max="1" width="4.42578125" style="12" customWidth="1"/>
    <col min="2" max="2" width="6.140625" style="12" customWidth="1"/>
    <col min="3" max="3" width="17.28515625" style="12" customWidth="1"/>
    <col min="4" max="4" width="15.42578125" style="12" customWidth="1"/>
    <col min="5" max="5" width="13.85546875" style="12" customWidth="1"/>
    <col min="6" max="6" width="20.140625" style="12" customWidth="1"/>
    <col min="7" max="9" width="5.5703125" style="12" customWidth="1"/>
    <col min="10" max="10" width="3" style="12" customWidth="1"/>
    <col min="11" max="11" width="18.28515625" style="12" customWidth="1"/>
    <col min="12" max="12" width="11.140625" style="12" customWidth="1"/>
    <col min="13" max="15" width="5.5703125" style="12" customWidth="1"/>
    <col min="16" max="16" width="2" style="12" customWidth="1"/>
    <col min="17" max="17" width="4.42578125" style="12" customWidth="1"/>
    <col min="18" max="255" width="11.42578125" style="12" hidden="1"/>
    <col min="256" max="256" width="2.28515625" style="12" hidden="1"/>
    <col min="257" max="257" width="17.28515625" style="12" hidden="1"/>
    <col min="258" max="258" width="15.42578125" style="12" hidden="1"/>
    <col min="259" max="259" width="13" style="12" hidden="1"/>
    <col min="260" max="260" width="20.140625" style="12" hidden="1"/>
    <col min="261" max="261" width="5.7109375" style="12" hidden="1"/>
    <col min="262" max="262" width="6.42578125" style="12" hidden="1"/>
    <col min="263" max="263" width="7" style="12" hidden="1"/>
    <col min="264" max="264" width="3" style="12" hidden="1"/>
    <col min="265" max="265" width="18.28515625" style="12" hidden="1"/>
    <col min="266" max="266" width="11.140625" style="12" hidden="1"/>
    <col min="267" max="267" width="0" style="12" hidden="1"/>
    <col min="268" max="269" width="4.7109375" style="12" hidden="1"/>
    <col min="270" max="270" width="4" style="12" hidden="1"/>
    <col min="271" max="271" width="2" style="12" hidden="1"/>
    <col min="272" max="272" width="4.140625" style="12" hidden="1"/>
    <col min="273" max="273" width="5" style="12" hidden="1"/>
    <col min="274" max="511" width="11.42578125" style="12" hidden="1"/>
    <col min="512" max="512" width="2.28515625" style="12" hidden="1"/>
    <col min="513" max="513" width="17.28515625" style="12" hidden="1"/>
    <col min="514" max="514" width="15.42578125" style="12" hidden="1"/>
    <col min="515" max="515" width="13" style="12" hidden="1"/>
    <col min="516" max="516" width="20.140625" style="12" hidden="1"/>
    <col min="517" max="517" width="5.7109375" style="12" hidden="1"/>
    <col min="518" max="518" width="6.42578125" style="12" hidden="1"/>
    <col min="519" max="519" width="7" style="12" hidden="1"/>
    <col min="520" max="520" width="3" style="12" hidden="1"/>
    <col min="521" max="521" width="18.28515625" style="12" hidden="1"/>
    <col min="522" max="522" width="11.140625" style="12" hidden="1"/>
    <col min="523" max="523" width="0" style="12" hidden="1"/>
    <col min="524" max="525" width="4.7109375" style="12" hidden="1"/>
    <col min="526" max="526" width="4" style="12" hidden="1"/>
    <col min="527" max="527" width="2" style="12" hidden="1"/>
    <col min="528" max="528" width="4.140625" style="12" hidden="1"/>
    <col min="529" max="529" width="5" style="12" hidden="1"/>
    <col min="530" max="767" width="11.42578125" style="12" hidden="1"/>
    <col min="768" max="768" width="2.28515625" style="12" hidden="1"/>
    <col min="769" max="769" width="17.28515625" style="12" hidden="1"/>
    <col min="770" max="770" width="15.42578125" style="12" hidden="1"/>
    <col min="771" max="771" width="13" style="12" hidden="1"/>
    <col min="772" max="772" width="20.140625" style="12" hidden="1"/>
    <col min="773" max="773" width="5.7109375" style="12" hidden="1"/>
    <col min="774" max="774" width="6.42578125" style="12" hidden="1"/>
    <col min="775" max="775" width="7" style="12" hidden="1"/>
    <col min="776" max="776" width="3" style="12" hidden="1"/>
    <col min="777" max="777" width="18.28515625" style="12" hidden="1"/>
    <col min="778" max="778" width="11.140625" style="12" hidden="1"/>
    <col min="779" max="779" width="0" style="12" hidden="1"/>
    <col min="780" max="781" width="4.7109375" style="12" hidden="1"/>
    <col min="782" max="782" width="4" style="12" hidden="1"/>
    <col min="783" max="783" width="2" style="12" hidden="1"/>
    <col min="784" max="784" width="4.140625" style="12" hidden="1"/>
    <col min="785" max="785" width="5" style="12" hidden="1"/>
    <col min="786" max="1023" width="11.42578125" style="12" hidden="1"/>
    <col min="1024" max="1024" width="2.28515625" style="12" hidden="1"/>
    <col min="1025" max="1025" width="17.28515625" style="12" hidden="1"/>
    <col min="1026" max="1026" width="15.42578125" style="12" hidden="1"/>
    <col min="1027" max="1027" width="13" style="12" hidden="1"/>
    <col min="1028" max="1028" width="20.140625" style="12" hidden="1"/>
    <col min="1029" max="1029" width="5.7109375" style="12" hidden="1"/>
    <col min="1030" max="1030" width="6.42578125" style="12" hidden="1"/>
    <col min="1031" max="1031" width="7" style="12" hidden="1"/>
    <col min="1032" max="1032" width="3" style="12" hidden="1"/>
    <col min="1033" max="1033" width="18.28515625" style="12" hidden="1"/>
    <col min="1034" max="1034" width="11.140625" style="12" hidden="1"/>
    <col min="1035" max="1035" width="0" style="12" hidden="1"/>
    <col min="1036" max="1037" width="4.7109375" style="12" hidden="1"/>
    <col min="1038" max="1038" width="4" style="12" hidden="1"/>
    <col min="1039" max="1039" width="2" style="12" hidden="1"/>
    <col min="1040" max="1040" width="4.140625" style="12" hidden="1"/>
    <col min="1041" max="1041" width="5" style="12" hidden="1"/>
    <col min="1042" max="1279" width="11.42578125" style="12" hidden="1"/>
    <col min="1280" max="1280" width="2.28515625" style="12" hidden="1"/>
    <col min="1281" max="1281" width="17.28515625" style="12" hidden="1"/>
    <col min="1282" max="1282" width="15.42578125" style="12" hidden="1"/>
    <col min="1283" max="1283" width="13" style="12" hidden="1"/>
    <col min="1284" max="1284" width="20.140625" style="12" hidden="1"/>
    <col min="1285" max="1285" width="5.7109375" style="12" hidden="1"/>
    <col min="1286" max="1286" width="6.42578125" style="12" hidden="1"/>
    <col min="1287" max="1287" width="7" style="12" hidden="1"/>
    <col min="1288" max="1288" width="3" style="12" hidden="1"/>
    <col min="1289" max="1289" width="18.28515625" style="12" hidden="1"/>
    <col min="1290" max="1290" width="11.140625" style="12" hidden="1"/>
    <col min="1291" max="1291" width="0" style="12" hidden="1"/>
    <col min="1292" max="1293" width="4.7109375" style="12" hidden="1"/>
    <col min="1294" max="1294" width="4" style="12" hidden="1"/>
    <col min="1295" max="1295" width="2" style="12" hidden="1"/>
    <col min="1296" max="1296" width="4.140625" style="12" hidden="1"/>
    <col min="1297" max="1297" width="5" style="12" hidden="1"/>
    <col min="1298" max="1535" width="11.42578125" style="12" hidden="1"/>
    <col min="1536" max="1536" width="2.28515625" style="12" hidden="1"/>
    <col min="1537" max="1537" width="17.28515625" style="12" hidden="1"/>
    <col min="1538" max="1538" width="15.42578125" style="12" hidden="1"/>
    <col min="1539" max="1539" width="13" style="12" hidden="1"/>
    <col min="1540" max="1540" width="20.140625" style="12" hidden="1"/>
    <col min="1541" max="1541" width="5.7109375" style="12" hidden="1"/>
    <col min="1542" max="1542" width="6.42578125" style="12" hidden="1"/>
    <col min="1543" max="1543" width="7" style="12" hidden="1"/>
    <col min="1544" max="1544" width="3" style="12" hidden="1"/>
    <col min="1545" max="1545" width="18.28515625" style="12" hidden="1"/>
    <col min="1546" max="1546" width="11.140625" style="12" hidden="1"/>
    <col min="1547" max="1547" width="0" style="12" hidden="1"/>
    <col min="1548" max="1549" width="4.7109375" style="12" hidden="1"/>
    <col min="1550" max="1550" width="4" style="12" hidden="1"/>
    <col min="1551" max="1551" width="2" style="12" hidden="1"/>
    <col min="1552" max="1552" width="4.140625" style="12" hidden="1"/>
    <col min="1553" max="1553" width="5" style="12" hidden="1"/>
    <col min="1554" max="1791" width="11.42578125" style="12" hidden="1"/>
    <col min="1792" max="1792" width="2.28515625" style="12" hidden="1"/>
    <col min="1793" max="1793" width="17.28515625" style="12" hidden="1"/>
    <col min="1794" max="1794" width="15.42578125" style="12" hidden="1"/>
    <col min="1795" max="1795" width="13" style="12" hidden="1"/>
    <col min="1796" max="1796" width="20.140625" style="12" hidden="1"/>
    <col min="1797" max="1797" width="5.7109375" style="12" hidden="1"/>
    <col min="1798" max="1798" width="6.42578125" style="12" hidden="1"/>
    <col min="1799" max="1799" width="7" style="12" hidden="1"/>
    <col min="1800" max="1800" width="3" style="12" hidden="1"/>
    <col min="1801" max="1801" width="18.28515625" style="12" hidden="1"/>
    <col min="1802" max="1802" width="11.140625" style="12" hidden="1"/>
    <col min="1803" max="1803" width="0" style="12" hidden="1"/>
    <col min="1804" max="1805" width="4.7109375" style="12" hidden="1"/>
    <col min="1806" max="1806" width="4" style="12" hidden="1"/>
    <col min="1807" max="1807" width="2" style="12" hidden="1"/>
    <col min="1808" max="1808" width="4.140625" style="12" hidden="1"/>
    <col min="1809" max="1809" width="5" style="12" hidden="1"/>
    <col min="1810" max="2047" width="11.42578125" style="12" hidden="1"/>
    <col min="2048" max="2048" width="2.28515625" style="12" hidden="1"/>
    <col min="2049" max="2049" width="17.28515625" style="12" hidden="1"/>
    <col min="2050" max="2050" width="15.42578125" style="12" hidden="1"/>
    <col min="2051" max="2051" width="13" style="12" hidden="1"/>
    <col min="2052" max="2052" width="20.140625" style="12" hidden="1"/>
    <col min="2053" max="2053" width="5.7109375" style="12" hidden="1"/>
    <col min="2054" max="2054" width="6.42578125" style="12" hidden="1"/>
    <col min="2055" max="2055" width="7" style="12" hidden="1"/>
    <col min="2056" max="2056" width="3" style="12" hidden="1"/>
    <col min="2057" max="2057" width="18.28515625" style="12" hidden="1"/>
    <col min="2058" max="2058" width="11.140625" style="12" hidden="1"/>
    <col min="2059" max="2059" width="0" style="12" hidden="1"/>
    <col min="2060" max="2061" width="4.7109375" style="12" hidden="1"/>
    <col min="2062" max="2062" width="4" style="12" hidden="1"/>
    <col min="2063" max="2063" width="2" style="12" hidden="1"/>
    <col min="2064" max="2064" width="4.140625" style="12" hidden="1"/>
    <col min="2065" max="2065" width="5" style="12" hidden="1"/>
    <col min="2066" max="2303" width="11.42578125" style="12" hidden="1"/>
    <col min="2304" max="2304" width="2.28515625" style="12" hidden="1"/>
    <col min="2305" max="2305" width="17.28515625" style="12" hidden="1"/>
    <col min="2306" max="2306" width="15.42578125" style="12" hidden="1"/>
    <col min="2307" max="2307" width="13" style="12" hidden="1"/>
    <col min="2308" max="2308" width="20.140625" style="12" hidden="1"/>
    <col min="2309" max="2309" width="5.7109375" style="12" hidden="1"/>
    <col min="2310" max="2310" width="6.42578125" style="12" hidden="1"/>
    <col min="2311" max="2311" width="7" style="12" hidden="1"/>
    <col min="2312" max="2312" width="3" style="12" hidden="1"/>
    <col min="2313" max="2313" width="18.28515625" style="12" hidden="1"/>
    <col min="2314" max="2314" width="11.140625" style="12" hidden="1"/>
    <col min="2315" max="2315" width="0" style="12" hidden="1"/>
    <col min="2316" max="2317" width="4.7109375" style="12" hidden="1"/>
    <col min="2318" max="2318" width="4" style="12" hidden="1"/>
    <col min="2319" max="2319" width="2" style="12" hidden="1"/>
    <col min="2320" max="2320" width="4.140625" style="12" hidden="1"/>
    <col min="2321" max="2321" width="5" style="12" hidden="1"/>
    <col min="2322" max="2559" width="11.42578125" style="12" hidden="1"/>
    <col min="2560" max="2560" width="2.28515625" style="12" hidden="1"/>
    <col min="2561" max="2561" width="17.28515625" style="12" hidden="1"/>
    <col min="2562" max="2562" width="15.42578125" style="12" hidden="1"/>
    <col min="2563" max="2563" width="13" style="12" hidden="1"/>
    <col min="2564" max="2564" width="20.140625" style="12" hidden="1"/>
    <col min="2565" max="2565" width="5.7109375" style="12" hidden="1"/>
    <col min="2566" max="2566" width="6.42578125" style="12" hidden="1"/>
    <col min="2567" max="2567" width="7" style="12" hidden="1"/>
    <col min="2568" max="2568" width="3" style="12" hidden="1"/>
    <col min="2569" max="2569" width="18.28515625" style="12" hidden="1"/>
    <col min="2570" max="2570" width="11.140625" style="12" hidden="1"/>
    <col min="2571" max="2571" width="0" style="12" hidden="1"/>
    <col min="2572" max="2573" width="4.7109375" style="12" hidden="1"/>
    <col min="2574" max="2574" width="4" style="12" hidden="1"/>
    <col min="2575" max="2575" width="2" style="12" hidden="1"/>
    <col min="2576" max="2576" width="4.140625" style="12" hidden="1"/>
    <col min="2577" max="2577" width="5" style="12" hidden="1"/>
    <col min="2578" max="2815" width="11.42578125" style="12" hidden="1"/>
    <col min="2816" max="2816" width="2.28515625" style="12" hidden="1"/>
    <col min="2817" max="2817" width="17.28515625" style="12" hidden="1"/>
    <col min="2818" max="2818" width="15.42578125" style="12" hidden="1"/>
    <col min="2819" max="2819" width="13" style="12" hidden="1"/>
    <col min="2820" max="2820" width="20.140625" style="12" hidden="1"/>
    <col min="2821" max="2821" width="5.7109375" style="12" hidden="1"/>
    <col min="2822" max="2822" width="6.42578125" style="12" hidden="1"/>
    <col min="2823" max="2823" width="7" style="12" hidden="1"/>
    <col min="2824" max="2824" width="3" style="12" hidden="1"/>
    <col min="2825" max="2825" width="18.28515625" style="12" hidden="1"/>
    <col min="2826" max="2826" width="11.140625" style="12" hidden="1"/>
    <col min="2827" max="2827" width="0" style="12" hidden="1"/>
    <col min="2828" max="2829" width="4.7109375" style="12" hidden="1"/>
    <col min="2830" max="2830" width="4" style="12" hidden="1"/>
    <col min="2831" max="2831" width="2" style="12" hidden="1"/>
    <col min="2832" max="2832" width="4.140625" style="12" hidden="1"/>
    <col min="2833" max="2833" width="5" style="12" hidden="1"/>
    <col min="2834" max="3071" width="11.42578125" style="12" hidden="1"/>
    <col min="3072" max="3072" width="2.28515625" style="12" hidden="1"/>
    <col min="3073" max="3073" width="17.28515625" style="12" hidden="1"/>
    <col min="3074" max="3074" width="15.42578125" style="12" hidden="1"/>
    <col min="3075" max="3075" width="13" style="12" hidden="1"/>
    <col min="3076" max="3076" width="20.140625" style="12" hidden="1"/>
    <col min="3077" max="3077" width="5.7109375" style="12" hidden="1"/>
    <col min="3078" max="3078" width="6.42578125" style="12" hidden="1"/>
    <col min="3079" max="3079" width="7" style="12" hidden="1"/>
    <col min="3080" max="3080" width="3" style="12" hidden="1"/>
    <col min="3081" max="3081" width="18.28515625" style="12" hidden="1"/>
    <col min="3082" max="3082" width="11.140625" style="12" hidden="1"/>
    <col min="3083" max="3083" width="0" style="12" hidden="1"/>
    <col min="3084" max="3085" width="4.7109375" style="12" hidden="1"/>
    <col min="3086" max="3086" width="4" style="12" hidden="1"/>
    <col min="3087" max="3087" width="2" style="12" hidden="1"/>
    <col min="3088" max="3088" width="4.140625" style="12" hidden="1"/>
    <col min="3089" max="3089" width="5" style="12" hidden="1"/>
    <col min="3090" max="3327" width="11.42578125" style="12" hidden="1"/>
    <col min="3328" max="3328" width="2.28515625" style="12" hidden="1"/>
    <col min="3329" max="3329" width="17.28515625" style="12" hidden="1"/>
    <col min="3330" max="3330" width="15.42578125" style="12" hidden="1"/>
    <col min="3331" max="3331" width="13" style="12" hidden="1"/>
    <col min="3332" max="3332" width="20.140625" style="12" hidden="1"/>
    <col min="3333" max="3333" width="5.7109375" style="12" hidden="1"/>
    <col min="3334" max="3334" width="6.42578125" style="12" hidden="1"/>
    <col min="3335" max="3335" width="7" style="12" hidden="1"/>
    <col min="3336" max="3336" width="3" style="12" hidden="1"/>
    <col min="3337" max="3337" width="18.28515625" style="12" hidden="1"/>
    <col min="3338" max="3338" width="11.140625" style="12" hidden="1"/>
    <col min="3339" max="3339" width="0" style="12" hidden="1"/>
    <col min="3340" max="3341" width="4.7109375" style="12" hidden="1"/>
    <col min="3342" max="3342" width="4" style="12" hidden="1"/>
    <col min="3343" max="3343" width="2" style="12" hidden="1"/>
    <col min="3344" max="3344" width="4.140625" style="12" hidden="1"/>
    <col min="3345" max="3345" width="5" style="12" hidden="1"/>
    <col min="3346" max="3583" width="11.42578125" style="12" hidden="1"/>
    <col min="3584" max="3584" width="2.28515625" style="12" hidden="1"/>
    <col min="3585" max="3585" width="17.28515625" style="12" hidden="1"/>
    <col min="3586" max="3586" width="15.42578125" style="12" hidden="1"/>
    <col min="3587" max="3587" width="13" style="12" hidden="1"/>
    <col min="3588" max="3588" width="20.140625" style="12" hidden="1"/>
    <col min="3589" max="3589" width="5.7109375" style="12" hidden="1"/>
    <col min="3590" max="3590" width="6.42578125" style="12" hidden="1"/>
    <col min="3591" max="3591" width="7" style="12" hidden="1"/>
    <col min="3592" max="3592" width="3" style="12" hidden="1"/>
    <col min="3593" max="3593" width="18.28515625" style="12" hidden="1"/>
    <col min="3594" max="3594" width="11.140625" style="12" hidden="1"/>
    <col min="3595" max="3595" width="0" style="12" hidden="1"/>
    <col min="3596" max="3597" width="4.7109375" style="12" hidden="1"/>
    <col min="3598" max="3598" width="4" style="12" hidden="1"/>
    <col min="3599" max="3599" width="2" style="12" hidden="1"/>
    <col min="3600" max="3600" width="4.140625" style="12" hidden="1"/>
    <col min="3601" max="3601" width="5" style="12" hidden="1"/>
    <col min="3602" max="3839" width="11.42578125" style="12" hidden="1"/>
    <col min="3840" max="3840" width="2.28515625" style="12" hidden="1"/>
    <col min="3841" max="3841" width="17.28515625" style="12" hidden="1"/>
    <col min="3842" max="3842" width="15.42578125" style="12" hidden="1"/>
    <col min="3843" max="3843" width="13" style="12" hidden="1"/>
    <col min="3844" max="3844" width="20.140625" style="12" hidden="1"/>
    <col min="3845" max="3845" width="5.7109375" style="12" hidden="1"/>
    <col min="3846" max="3846" width="6.42578125" style="12" hidden="1"/>
    <col min="3847" max="3847" width="7" style="12" hidden="1"/>
    <col min="3848" max="3848" width="3" style="12" hidden="1"/>
    <col min="3849" max="3849" width="18.28515625" style="12" hidden="1"/>
    <col min="3850" max="3850" width="11.140625" style="12" hidden="1"/>
    <col min="3851" max="3851" width="0" style="12" hidden="1"/>
    <col min="3852" max="3853" width="4.7109375" style="12" hidden="1"/>
    <col min="3854" max="3854" width="4" style="12" hidden="1"/>
    <col min="3855" max="3855" width="2" style="12" hidden="1"/>
    <col min="3856" max="3856" width="4.140625" style="12" hidden="1"/>
    <col min="3857" max="3857" width="5" style="12" hidden="1"/>
    <col min="3858" max="4095" width="11.42578125" style="12" hidden="1"/>
    <col min="4096" max="4096" width="2.28515625" style="12" hidden="1"/>
    <col min="4097" max="4097" width="17.28515625" style="12" hidden="1"/>
    <col min="4098" max="4098" width="15.42578125" style="12" hidden="1"/>
    <col min="4099" max="4099" width="13" style="12" hidden="1"/>
    <col min="4100" max="4100" width="20.140625" style="12" hidden="1"/>
    <col min="4101" max="4101" width="5.7109375" style="12" hidden="1"/>
    <col min="4102" max="4102" width="6.42578125" style="12" hidden="1"/>
    <col min="4103" max="4103" width="7" style="12" hidden="1"/>
    <col min="4104" max="4104" width="3" style="12" hidden="1"/>
    <col min="4105" max="4105" width="18.28515625" style="12" hidden="1"/>
    <col min="4106" max="4106" width="11.140625" style="12" hidden="1"/>
    <col min="4107" max="4107" width="0" style="12" hidden="1"/>
    <col min="4108" max="4109" width="4.7109375" style="12" hidden="1"/>
    <col min="4110" max="4110" width="4" style="12" hidden="1"/>
    <col min="4111" max="4111" width="2" style="12" hidden="1"/>
    <col min="4112" max="4112" width="4.140625" style="12" hidden="1"/>
    <col min="4113" max="4113" width="5" style="12" hidden="1"/>
    <col min="4114" max="4351" width="11.42578125" style="12" hidden="1"/>
    <col min="4352" max="4352" width="2.28515625" style="12" hidden="1"/>
    <col min="4353" max="4353" width="17.28515625" style="12" hidden="1"/>
    <col min="4354" max="4354" width="15.42578125" style="12" hidden="1"/>
    <col min="4355" max="4355" width="13" style="12" hidden="1"/>
    <col min="4356" max="4356" width="20.140625" style="12" hidden="1"/>
    <col min="4357" max="4357" width="5.7109375" style="12" hidden="1"/>
    <col min="4358" max="4358" width="6.42578125" style="12" hidden="1"/>
    <col min="4359" max="4359" width="7" style="12" hidden="1"/>
    <col min="4360" max="4360" width="3" style="12" hidden="1"/>
    <col min="4361" max="4361" width="18.28515625" style="12" hidden="1"/>
    <col min="4362" max="4362" width="11.140625" style="12" hidden="1"/>
    <col min="4363" max="4363" width="0" style="12" hidden="1"/>
    <col min="4364" max="4365" width="4.7109375" style="12" hidden="1"/>
    <col min="4366" max="4366" width="4" style="12" hidden="1"/>
    <col min="4367" max="4367" width="2" style="12" hidden="1"/>
    <col min="4368" max="4368" width="4.140625" style="12" hidden="1"/>
    <col min="4369" max="4369" width="5" style="12" hidden="1"/>
    <col min="4370" max="4607" width="11.42578125" style="12" hidden="1"/>
    <col min="4608" max="4608" width="2.28515625" style="12" hidden="1"/>
    <col min="4609" max="4609" width="17.28515625" style="12" hidden="1"/>
    <col min="4610" max="4610" width="15.42578125" style="12" hidden="1"/>
    <col min="4611" max="4611" width="13" style="12" hidden="1"/>
    <col min="4612" max="4612" width="20.140625" style="12" hidden="1"/>
    <col min="4613" max="4613" width="5.7109375" style="12" hidden="1"/>
    <col min="4614" max="4614" width="6.42578125" style="12" hidden="1"/>
    <col min="4615" max="4615" width="7" style="12" hidden="1"/>
    <col min="4616" max="4616" width="3" style="12" hidden="1"/>
    <col min="4617" max="4617" width="18.28515625" style="12" hidden="1"/>
    <col min="4618" max="4618" width="11.140625" style="12" hidden="1"/>
    <col min="4619" max="4619" width="0" style="12" hidden="1"/>
    <col min="4620" max="4621" width="4.7109375" style="12" hidden="1"/>
    <col min="4622" max="4622" width="4" style="12" hidden="1"/>
    <col min="4623" max="4623" width="2" style="12" hidden="1"/>
    <col min="4624" max="4624" width="4.140625" style="12" hidden="1"/>
    <col min="4625" max="4625" width="5" style="12" hidden="1"/>
    <col min="4626" max="4863" width="11.42578125" style="12" hidden="1"/>
    <col min="4864" max="4864" width="2.28515625" style="12" hidden="1"/>
    <col min="4865" max="4865" width="17.28515625" style="12" hidden="1"/>
    <col min="4866" max="4866" width="15.42578125" style="12" hidden="1"/>
    <col min="4867" max="4867" width="13" style="12" hidden="1"/>
    <col min="4868" max="4868" width="20.140625" style="12" hidden="1"/>
    <col min="4869" max="4869" width="5.7109375" style="12" hidden="1"/>
    <col min="4870" max="4870" width="6.42578125" style="12" hidden="1"/>
    <col min="4871" max="4871" width="7" style="12" hidden="1"/>
    <col min="4872" max="4872" width="3" style="12" hidden="1"/>
    <col min="4873" max="4873" width="18.28515625" style="12" hidden="1"/>
    <col min="4874" max="4874" width="11.140625" style="12" hidden="1"/>
    <col min="4875" max="4875" width="0" style="12" hidden="1"/>
    <col min="4876" max="4877" width="4.7109375" style="12" hidden="1"/>
    <col min="4878" max="4878" width="4" style="12" hidden="1"/>
    <col min="4879" max="4879" width="2" style="12" hidden="1"/>
    <col min="4880" max="4880" width="4.140625" style="12" hidden="1"/>
    <col min="4881" max="4881" width="5" style="12" hidden="1"/>
    <col min="4882" max="5119" width="11.42578125" style="12" hidden="1"/>
    <col min="5120" max="5120" width="2.28515625" style="12" hidden="1"/>
    <col min="5121" max="5121" width="17.28515625" style="12" hidden="1"/>
    <col min="5122" max="5122" width="15.42578125" style="12" hidden="1"/>
    <col min="5123" max="5123" width="13" style="12" hidden="1"/>
    <col min="5124" max="5124" width="20.140625" style="12" hidden="1"/>
    <col min="5125" max="5125" width="5.7109375" style="12" hidden="1"/>
    <col min="5126" max="5126" width="6.42578125" style="12" hidden="1"/>
    <col min="5127" max="5127" width="7" style="12" hidden="1"/>
    <col min="5128" max="5128" width="3" style="12" hidden="1"/>
    <col min="5129" max="5129" width="18.28515625" style="12" hidden="1"/>
    <col min="5130" max="5130" width="11.140625" style="12" hidden="1"/>
    <col min="5131" max="5131" width="0" style="12" hidden="1"/>
    <col min="5132" max="5133" width="4.7109375" style="12" hidden="1"/>
    <col min="5134" max="5134" width="4" style="12" hidden="1"/>
    <col min="5135" max="5135" width="2" style="12" hidden="1"/>
    <col min="5136" max="5136" width="4.140625" style="12" hidden="1"/>
    <col min="5137" max="5137" width="5" style="12" hidden="1"/>
    <col min="5138" max="5375" width="11.42578125" style="12" hidden="1"/>
    <col min="5376" max="5376" width="2.28515625" style="12" hidden="1"/>
    <col min="5377" max="5377" width="17.28515625" style="12" hidden="1"/>
    <col min="5378" max="5378" width="15.42578125" style="12" hidden="1"/>
    <col min="5379" max="5379" width="13" style="12" hidden="1"/>
    <col min="5380" max="5380" width="20.140625" style="12" hidden="1"/>
    <col min="5381" max="5381" width="5.7109375" style="12" hidden="1"/>
    <col min="5382" max="5382" width="6.42578125" style="12" hidden="1"/>
    <col min="5383" max="5383" width="7" style="12" hidden="1"/>
    <col min="5384" max="5384" width="3" style="12" hidden="1"/>
    <col min="5385" max="5385" width="18.28515625" style="12" hidden="1"/>
    <col min="5386" max="5386" width="11.140625" style="12" hidden="1"/>
    <col min="5387" max="5387" width="0" style="12" hidden="1"/>
    <col min="5388" max="5389" width="4.7109375" style="12" hidden="1"/>
    <col min="5390" max="5390" width="4" style="12" hidden="1"/>
    <col min="5391" max="5391" width="2" style="12" hidden="1"/>
    <col min="5392" max="5392" width="4.140625" style="12" hidden="1"/>
    <col min="5393" max="5393" width="5" style="12" hidden="1"/>
    <col min="5394" max="5631" width="11.42578125" style="12" hidden="1"/>
    <col min="5632" max="5632" width="2.28515625" style="12" hidden="1"/>
    <col min="5633" max="5633" width="17.28515625" style="12" hidden="1"/>
    <col min="5634" max="5634" width="15.42578125" style="12" hidden="1"/>
    <col min="5635" max="5635" width="13" style="12" hidden="1"/>
    <col min="5636" max="5636" width="20.140625" style="12" hidden="1"/>
    <col min="5637" max="5637" width="5.7109375" style="12" hidden="1"/>
    <col min="5638" max="5638" width="6.42578125" style="12" hidden="1"/>
    <col min="5639" max="5639" width="7" style="12" hidden="1"/>
    <col min="5640" max="5640" width="3" style="12" hidden="1"/>
    <col min="5641" max="5641" width="18.28515625" style="12" hidden="1"/>
    <col min="5642" max="5642" width="11.140625" style="12" hidden="1"/>
    <col min="5643" max="5643" width="0" style="12" hidden="1"/>
    <col min="5644" max="5645" width="4.7109375" style="12" hidden="1"/>
    <col min="5646" max="5646" width="4" style="12" hidden="1"/>
    <col min="5647" max="5647" width="2" style="12" hidden="1"/>
    <col min="5648" max="5648" width="4.140625" style="12" hidden="1"/>
    <col min="5649" max="5649" width="5" style="12" hidden="1"/>
    <col min="5650" max="5887" width="11.42578125" style="12" hidden="1"/>
    <col min="5888" max="5888" width="2.28515625" style="12" hidden="1"/>
    <col min="5889" max="5889" width="17.28515625" style="12" hidden="1"/>
    <col min="5890" max="5890" width="15.42578125" style="12" hidden="1"/>
    <col min="5891" max="5891" width="13" style="12" hidden="1"/>
    <col min="5892" max="5892" width="20.140625" style="12" hidden="1"/>
    <col min="5893" max="5893" width="5.7109375" style="12" hidden="1"/>
    <col min="5894" max="5894" width="6.42578125" style="12" hidden="1"/>
    <col min="5895" max="5895" width="7" style="12" hidden="1"/>
    <col min="5896" max="5896" width="3" style="12" hidden="1"/>
    <col min="5897" max="5897" width="18.28515625" style="12" hidden="1"/>
    <col min="5898" max="5898" width="11.140625" style="12" hidden="1"/>
    <col min="5899" max="5899" width="0" style="12" hidden="1"/>
    <col min="5900" max="5901" width="4.7109375" style="12" hidden="1"/>
    <col min="5902" max="5902" width="4" style="12" hidden="1"/>
    <col min="5903" max="5903" width="2" style="12" hidden="1"/>
    <col min="5904" max="5904" width="4.140625" style="12" hidden="1"/>
    <col min="5905" max="5905" width="5" style="12" hidden="1"/>
    <col min="5906" max="6143" width="11.42578125" style="12" hidden="1"/>
    <col min="6144" max="6144" width="2.28515625" style="12" hidden="1"/>
    <col min="6145" max="6145" width="17.28515625" style="12" hidden="1"/>
    <col min="6146" max="6146" width="15.42578125" style="12" hidden="1"/>
    <col min="6147" max="6147" width="13" style="12" hidden="1"/>
    <col min="6148" max="6148" width="20.140625" style="12" hidden="1"/>
    <col min="6149" max="6149" width="5.7109375" style="12" hidden="1"/>
    <col min="6150" max="6150" width="6.42578125" style="12" hidden="1"/>
    <col min="6151" max="6151" width="7" style="12" hidden="1"/>
    <col min="6152" max="6152" width="3" style="12" hidden="1"/>
    <col min="6153" max="6153" width="18.28515625" style="12" hidden="1"/>
    <col min="6154" max="6154" width="11.140625" style="12" hidden="1"/>
    <col min="6155" max="6155" width="0" style="12" hidden="1"/>
    <col min="6156" max="6157" width="4.7109375" style="12" hidden="1"/>
    <col min="6158" max="6158" width="4" style="12" hidden="1"/>
    <col min="6159" max="6159" width="2" style="12" hidden="1"/>
    <col min="6160" max="6160" width="4.140625" style="12" hidden="1"/>
    <col min="6161" max="6161" width="5" style="12" hidden="1"/>
    <col min="6162" max="6399" width="11.42578125" style="12" hidden="1"/>
    <col min="6400" max="6400" width="2.28515625" style="12" hidden="1"/>
    <col min="6401" max="6401" width="17.28515625" style="12" hidden="1"/>
    <col min="6402" max="6402" width="15.42578125" style="12" hidden="1"/>
    <col min="6403" max="6403" width="13" style="12" hidden="1"/>
    <col min="6404" max="6404" width="20.140625" style="12" hidden="1"/>
    <col min="6405" max="6405" width="5.7109375" style="12" hidden="1"/>
    <col min="6406" max="6406" width="6.42578125" style="12" hidden="1"/>
    <col min="6407" max="6407" width="7" style="12" hidden="1"/>
    <col min="6408" max="6408" width="3" style="12" hidden="1"/>
    <col min="6409" max="6409" width="18.28515625" style="12" hidden="1"/>
    <col min="6410" max="6410" width="11.140625" style="12" hidden="1"/>
    <col min="6411" max="6411" width="0" style="12" hidden="1"/>
    <col min="6412" max="6413" width="4.7109375" style="12" hidden="1"/>
    <col min="6414" max="6414" width="4" style="12" hidden="1"/>
    <col min="6415" max="6415" width="2" style="12" hidden="1"/>
    <col min="6416" max="6416" width="4.140625" style="12" hidden="1"/>
    <col min="6417" max="6417" width="5" style="12" hidden="1"/>
    <col min="6418" max="6655" width="11.42578125" style="12" hidden="1"/>
    <col min="6656" max="6656" width="2.28515625" style="12" hidden="1"/>
    <col min="6657" max="6657" width="17.28515625" style="12" hidden="1"/>
    <col min="6658" max="6658" width="15.42578125" style="12" hidden="1"/>
    <col min="6659" max="6659" width="13" style="12" hidden="1"/>
    <col min="6660" max="6660" width="20.140625" style="12" hidden="1"/>
    <col min="6661" max="6661" width="5.7109375" style="12" hidden="1"/>
    <col min="6662" max="6662" width="6.42578125" style="12" hidden="1"/>
    <col min="6663" max="6663" width="7" style="12" hidden="1"/>
    <col min="6664" max="6664" width="3" style="12" hidden="1"/>
    <col min="6665" max="6665" width="18.28515625" style="12" hidden="1"/>
    <col min="6666" max="6666" width="11.140625" style="12" hidden="1"/>
    <col min="6667" max="6667" width="0" style="12" hidden="1"/>
    <col min="6668" max="6669" width="4.7109375" style="12" hidden="1"/>
    <col min="6670" max="6670" width="4" style="12" hidden="1"/>
    <col min="6671" max="6671" width="2" style="12" hidden="1"/>
    <col min="6672" max="6672" width="4.140625" style="12" hidden="1"/>
    <col min="6673" max="6673" width="5" style="12" hidden="1"/>
    <col min="6674" max="6911" width="11.42578125" style="12" hidden="1"/>
    <col min="6912" max="6912" width="2.28515625" style="12" hidden="1"/>
    <col min="6913" max="6913" width="17.28515625" style="12" hidden="1"/>
    <col min="6914" max="6914" width="15.42578125" style="12" hidden="1"/>
    <col min="6915" max="6915" width="13" style="12" hidden="1"/>
    <col min="6916" max="6916" width="20.140625" style="12" hidden="1"/>
    <col min="6917" max="6917" width="5.7109375" style="12" hidden="1"/>
    <col min="6918" max="6918" width="6.42578125" style="12" hidden="1"/>
    <col min="6919" max="6919" width="7" style="12" hidden="1"/>
    <col min="6920" max="6920" width="3" style="12" hidden="1"/>
    <col min="6921" max="6921" width="18.28515625" style="12" hidden="1"/>
    <col min="6922" max="6922" width="11.140625" style="12" hidden="1"/>
    <col min="6923" max="6923" width="0" style="12" hidden="1"/>
    <col min="6924" max="6925" width="4.7109375" style="12" hidden="1"/>
    <col min="6926" max="6926" width="4" style="12" hidden="1"/>
    <col min="6927" max="6927" width="2" style="12" hidden="1"/>
    <col min="6928" max="6928" width="4.140625" style="12" hidden="1"/>
    <col min="6929" max="6929" width="5" style="12" hidden="1"/>
    <col min="6930" max="7167" width="11.42578125" style="12" hidden="1"/>
    <col min="7168" max="7168" width="2.28515625" style="12" hidden="1"/>
    <col min="7169" max="7169" width="17.28515625" style="12" hidden="1"/>
    <col min="7170" max="7170" width="15.42578125" style="12" hidden="1"/>
    <col min="7171" max="7171" width="13" style="12" hidden="1"/>
    <col min="7172" max="7172" width="20.140625" style="12" hidden="1"/>
    <col min="7173" max="7173" width="5.7109375" style="12" hidden="1"/>
    <col min="7174" max="7174" width="6.42578125" style="12" hidden="1"/>
    <col min="7175" max="7175" width="7" style="12" hidden="1"/>
    <col min="7176" max="7176" width="3" style="12" hidden="1"/>
    <col min="7177" max="7177" width="18.28515625" style="12" hidden="1"/>
    <col min="7178" max="7178" width="11.140625" style="12" hidden="1"/>
    <col min="7179" max="7179" width="0" style="12" hidden="1"/>
    <col min="7180" max="7181" width="4.7109375" style="12" hidden="1"/>
    <col min="7182" max="7182" width="4" style="12" hidden="1"/>
    <col min="7183" max="7183" width="2" style="12" hidden="1"/>
    <col min="7184" max="7184" width="4.140625" style="12" hidden="1"/>
    <col min="7185" max="7185" width="5" style="12" hidden="1"/>
    <col min="7186" max="7423" width="11.42578125" style="12" hidden="1"/>
    <col min="7424" max="7424" width="2.28515625" style="12" hidden="1"/>
    <col min="7425" max="7425" width="17.28515625" style="12" hidden="1"/>
    <col min="7426" max="7426" width="15.42578125" style="12" hidden="1"/>
    <col min="7427" max="7427" width="13" style="12" hidden="1"/>
    <col min="7428" max="7428" width="20.140625" style="12" hidden="1"/>
    <col min="7429" max="7429" width="5.7109375" style="12" hidden="1"/>
    <col min="7430" max="7430" width="6.42578125" style="12" hidden="1"/>
    <col min="7431" max="7431" width="7" style="12" hidden="1"/>
    <col min="7432" max="7432" width="3" style="12" hidden="1"/>
    <col min="7433" max="7433" width="18.28515625" style="12" hidden="1"/>
    <col min="7434" max="7434" width="11.140625" style="12" hidden="1"/>
    <col min="7435" max="7435" width="0" style="12" hidden="1"/>
    <col min="7436" max="7437" width="4.7109375" style="12" hidden="1"/>
    <col min="7438" max="7438" width="4" style="12" hidden="1"/>
    <col min="7439" max="7439" width="2" style="12" hidden="1"/>
    <col min="7440" max="7440" width="4.140625" style="12" hidden="1"/>
    <col min="7441" max="7441" width="5" style="12" hidden="1"/>
    <col min="7442" max="7679" width="11.42578125" style="12" hidden="1"/>
    <col min="7680" max="7680" width="2.28515625" style="12" hidden="1"/>
    <col min="7681" max="7681" width="17.28515625" style="12" hidden="1"/>
    <col min="7682" max="7682" width="15.42578125" style="12" hidden="1"/>
    <col min="7683" max="7683" width="13" style="12" hidden="1"/>
    <col min="7684" max="7684" width="20.140625" style="12" hidden="1"/>
    <col min="7685" max="7685" width="5.7109375" style="12" hidden="1"/>
    <col min="7686" max="7686" width="6.42578125" style="12" hidden="1"/>
    <col min="7687" max="7687" width="7" style="12" hidden="1"/>
    <col min="7688" max="7688" width="3" style="12" hidden="1"/>
    <col min="7689" max="7689" width="18.28515625" style="12" hidden="1"/>
    <col min="7690" max="7690" width="11.140625" style="12" hidden="1"/>
    <col min="7691" max="7691" width="0" style="12" hidden="1"/>
    <col min="7692" max="7693" width="4.7109375" style="12" hidden="1"/>
    <col min="7694" max="7694" width="4" style="12" hidden="1"/>
    <col min="7695" max="7695" width="2" style="12" hidden="1"/>
    <col min="7696" max="7696" width="4.140625" style="12" hidden="1"/>
    <col min="7697" max="7697" width="5" style="12" hidden="1"/>
    <col min="7698" max="7935" width="11.42578125" style="12" hidden="1"/>
    <col min="7936" max="7936" width="2.28515625" style="12" hidden="1"/>
    <col min="7937" max="7937" width="17.28515625" style="12" hidden="1"/>
    <col min="7938" max="7938" width="15.42578125" style="12" hidden="1"/>
    <col min="7939" max="7939" width="13" style="12" hidden="1"/>
    <col min="7940" max="7940" width="20.140625" style="12" hidden="1"/>
    <col min="7941" max="7941" width="5.7109375" style="12" hidden="1"/>
    <col min="7942" max="7942" width="6.42578125" style="12" hidden="1"/>
    <col min="7943" max="7943" width="7" style="12" hidden="1"/>
    <col min="7944" max="7944" width="3" style="12" hidden="1"/>
    <col min="7945" max="7945" width="18.28515625" style="12" hidden="1"/>
    <col min="7946" max="7946" width="11.140625" style="12" hidden="1"/>
    <col min="7947" max="7947" width="0" style="12" hidden="1"/>
    <col min="7948" max="7949" width="4.7109375" style="12" hidden="1"/>
    <col min="7950" max="7950" width="4" style="12" hidden="1"/>
    <col min="7951" max="7951" width="2" style="12" hidden="1"/>
    <col min="7952" max="7952" width="4.140625" style="12" hidden="1"/>
    <col min="7953" max="7953" width="5" style="12" hidden="1"/>
    <col min="7954" max="8191" width="11.42578125" style="12" hidden="1"/>
    <col min="8192" max="8192" width="2.28515625" style="12" hidden="1"/>
    <col min="8193" max="8193" width="17.28515625" style="12" hidden="1"/>
    <col min="8194" max="8194" width="15.42578125" style="12" hidden="1"/>
    <col min="8195" max="8195" width="13" style="12" hidden="1"/>
    <col min="8196" max="8196" width="20.140625" style="12" hidden="1"/>
    <col min="8197" max="8197" width="5.7109375" style="12" hidden="1"/>
    <col min="8198" max="8198" width="6.42578125" style="12" hidden="1"/>
    <col min="8199" max="8199" width="7" style="12" hidden="1"/>
    <col min="8200" max="8200" width="3" style="12" hidden="1"/>
    <col min="8201" max="8201" width="18.28515625" style="12" hidden="1"/>
    <col min="8202" max="8202" width="11.140625" style="12" hidden="1"/>
    <col min="8203" max="8203" width="0" style="12" hidden="1"/>
    <col min="8204" max="8205" width="4.7109375" style="12" hidden="1"/>
    <col min="8206" max="8206" width="4" style="12" hidden="1"/>
    <col min="8207" max="8207" width="2" style="12" hidden="1"/>
    <col min="8208" max="8208" width="4.140625" style="12" hidden="1"/>
    <col min="8209" max="8209" width="5" style="12" hidden="1"/>
    <col min="8210" max="8447" width="11.42578125" style="12" hidden="1"/>
    <col min="8448" max="8448" width="2.28515625" style="12" hidden="1"/>
    <col min="8449" max="8449" width="17.28515625" style="12" hidden="1"/>
    <col min="8450" max="8450" width="15.42578125" style="12" hidden="1"/>
    <col min="8451" max="8451" width="13" style="12" hidden="1"/>
    <col min="8452" max="8452" width="20.140625" style="12" hidden="1"/>
    <col min="8453" max="8453" width="5.7109375" style="12" hidden="1"/>
    <col min="8454" max="8454" width="6.42578125" style="12" hidden="1"/>
    <col min="8455" max="8455" width="7" style="12" hidden="1"/>
    <col min="8456" max="8456" width="3" style="12" hidden="1"/>
    <col min="8457" max="8457" width="18.28515625" style="12" hidden="1"/>
    <col min="8458" max="8458" width="11.140625" style="12" hidden="1"/>
    <col min="8459" max="8459" width="0" style="12" hidden="1"/>
    <col min="8460" max="8461" width="4.7109375" style="12" hidden="1"/>
    <col min="8462" max="8462" width="4" style="12" hidden="1"/>
    <col min="8463" max="8463" width="2" style="12" hidden="1"/>
    <col min="8464" max="8464" width="4.140625" style="12" hidden="1"/>
    <col min="8465" max="8465" width="5" style="12" hidden="1"/>
    <col min="8466" max="8703" width="11.42578125" style="12" hidden="1"/>
    <col min="8704" max="8704" width="2.28515625" style="12" hidden="1"/>
    <col min="8705" max="8705" width="17.28515625" style="12" hidden="1"/>
    <col min="8706" max="8706" width="15.42578125" style="12" hidden="1"/>
    <col min="8707" max="8707" width="13" style="12" hidden="1"/>
    <col min="8708" max="8708" width="20.140625" style="12" hidden="1"/>
    <col min="8709" max="8709" width="5.7109375" style="12" hidden="1"/>
    <col min="8710" max="8710" width="6.42578125" style="12" hidden="1"/>
    <col min="8711" max="8711" width="7" style="12" hidden="1"/>
    <col min="8712" max="8712" width="3" style="12" hidden="1"/>
    <col min="8713" max="8713" width="18.28515625" style="12" hidden="1"/>
    <col min="8714" max="8714" width="11.140625" style="12" hidden="1"/>
    <col min="8715" max="8715" width="0" style="12" hidden="1"/>
    <col min="8716" max="8717" width="4.7109375" style="12" hidden="1"/>
    <col min="8718" max="8718" width="4" style="12" hidden="1"/>
    <col min="8719" max="8719" width="2" style="12" hidden="1"/>
    <col min="8720" max="8720" width="4.140625" style="12" hidden="1"/>
    <col min="8721" max="8721" width="5" style="12" hidden="1"/>
    <col min="8722" max="8959" width="11.42578125" style="12" hidden="1"/>
    <col min="8960" max="8960" width="2.28515625" style="12" hidden="1"/>
    <col min="8961" max="8961" width="17.28515625" style="12" hidden="1"/>
    <col min="8962" max="8962" width="15.42578125" style="12" hidden="1"/>
    <col min="8963" max="8963" width="13" style="12" hidden="1"/>
    <col min="8964" max="8964" width="20.140625" style="12" hidden="1"/>
    <col min="8965" max="8965" width="5.7109375" style="12" hidden="1"/>
    <col min="8966" max="8966" width="6.42578125" style="12" hidden="1"/>
    <col min="8967" max="8967" width="7" style="12" hidden="1"/>
    <col min="8968" max="8968" width="3" style="12" hidden="1"/>
    <col min="8969" max="8969" width="18.28515625" style="12" hidden="1"/>
    <col min="8970" max="8970" width="11.140625" style="12" hidden="1"/>
    <col min="8971" max="8971" width="0" style="12" hidden="1"/>
    <col min="8972" max="8973" width="4.7109375" style="12" hidden="1"/>
    <col min="8974" max="8974" width="4" style="12" hidden="1"/>
    <col min="8975" max="8975" width="2" style="12" hidden="1"/>
    <col min="8976" max="8976" width="4.140625" style="12" hidden="1"/>
    <col min="8977" max="8977" width="5" style="12" hidden="1"/>
    <col min="8978" max="9215" width="11.42578125" style="12" hidden="1"/>
    <col min="9216" max="9216" width="2.28515625" style="12" hidden="1"/>
    <col min="9217" max="9217" width="17.28515625" style="12" hidden="1"/>
    <col min="9218" max="9218" width="15.42578125" style="12" hidden="1"/>
    <col min="9219" max="9219" width="13" style="12" hidden="1"/>
    <col min="9220" max="9220" width="20.140625" style="12" hidden="1"/>
    <col min="9221" max="9221" width="5.7109375" style="12" hidden="1"/>
    <col min="9222" max="9222" width="6.42578125" style="12" hidden="1"/>
    <col min="9223" max="9223" width="7" style="12" hidden="1"/>
    <col min="9224" max="9224" width="3" style="12" hidden="1"/>
    <col min="9225" max="9225" width="18.28515625" style="12" hidden="1"/>
    <col min="9226" max="9226" width="11.140625" style="12" hidden="1"/>
    <col min="9227" max="9227" width="0" style="12" hidden="1"/>
    <col min="9228" max="9229" width="4.7109375" style="12" hidden="1"/>
    <col min="9230" max="9230" width="4" style="12" hidden="1"/>
    <col min="9231" max="9231" width="2" style="12" hidden="1"/>
    <col min="9232" max="9232" width="4.140625" style="12" hidden="1"/>
    <col min="9233" max="9233" width="5" style="12" hidden="1"/>
    <col min="9234" max="9471" width="11.42578125" style="12" hidden="1"/>
    <col min="9472" max="9472" width="2.28515625" style="12" hidden="1"/>
    <col min="9473" max="9473" width="17.28515625" style="12" hidden="1"/>
    <col min="9474" max="9474" width="15.42578125" style="12" hidden="1"/>
    <col min="9475" max="9475" width="13" style="12" hidden="1"/>
    <col min="9476" max="9476" width="20.140625" style="12" hidden="1"/>
    <col min="9477" max="9477" width="5.7109375" style="12" hidden="1"/>
    <col min="9478" max="9478" width="6.42578125" style="12" hidden="1"/>
    <col min="9479" max="9479" width="7" style="12" hidden="1"/>
    <col min="9480" max="9480" width="3" style="12" hidden="1"/>
    <col min="9481" max="9481" width="18.28515625" style="12" hidden="1"/>
    <col min="9482" max="9482" width="11.140625" style="12" hidden="1"/>
    <col min="9483" max="9483" width="0" style="12" hidden="1"/>
    <col min="9484" max="9485" width="4.7109375" style="12" hidden="1"/>
    <col min="9486" max="9486" width="4" style="12" hidden="1"/>
    <col min="9487" max="9487" width="2" style="12" hidden="1"/>
    <col min="9488" max="9488" width="4.140625" style="12" hidden="1"/>
    <col min="9489" max="9489" width="5" style="12" hidden="1"/>
    <col min="9490" max="9727" width="11.42578125" style="12" hidden="1"/>
    <col min="9728" max="9728" width="2.28515625" style="12" hidden="1"/>
    <col min="9729" max="9729" width="17.28515625" style="12" hidden="1"/>
    <col min="9730" max="9730" width="15.42578125" style="12" hidden="1"/>
    <col min="9731" max="9731" width="13" style="12" hidden="1"/>
    <col min="9732" max="9732" width="20.140625" style="12" hidden="1"/>
    <col min="9733" max="9733" width="5.7109375" style="12" hidden="1"/>
    <col min="9734" max="9734" width="6.42578125" style="12" hidden="1"/>
    <col min="9735" max="9735" width="7" style="12" hidden="1"/>
    <col min="9736" max="9736" width="3" style="12" hidden="1"/>
    <col min="9737" max="9737" width="18.28515625" style="12" hidden="1"/>
    <col min="9738" max="9738" width="11.140625" style="12" hidden="1"/>
    <col min="9739" max="9739" width="0" style="12" hidden="1"/>
    <col min="9740" max="9741" width="4.7109375" style="12" hidden="1"/>
    <col min="9742" max="9742" width="4" style="12" hidden="1"/>
    <col min="9743" max="9743" width="2" style="12" hidden="1"/>
    <col min="9744" max="9744" width="4.140625" style="12" hidden="1"/>
    <col min="9745" max="9745" width="5" style="12" hidden="1"/>
    <col min="9746" max="9983" width="11.42578125" style="12" hidden="1"/>
    <col min="9984" max="9984" width="2.28515625" style="12" hidden="1"/>
    <col min="9985" max="9985" width="17.28515625" style="12" hidden="1"/>
    <col min="9986" max="9986" width="15.42578125" style="12" hidden="1"/>
    <col min="9987" max="9987" width="13" style="12" hidden="1"/>
    <col min="9988" max="9988" width="20.140625" style="12" hidden="1"/>
    <col min="9989" max="9989" width="5.7109375" style="12" hidden="1"/>
    <col min="9990" max="9990" width="6.42578125" style="12" hidden="1"/>
    <col min="9991" max="9991" width="7" style="12" hidden="1"/>
    <col min="9992" max="9992" width="3" style="12" hidden="1"/>
    <col min="9993" max="9993" width="18.28515625" style="12" hidden="1"/>
    <col min="9994" max="9994" width="11.140625" style="12" hidden="1"/>
    <col min="9995" max="9995" width="0" style="12" hidden="1"/>
    <col min="9996" max="9997" width="4.7109375" style="12" hidden="1"/>
    <col min="9998" max="9998" width="4" style="12" hidden="1"/>
    <col min="9999" max="9999" width="2" style="12" hidden="1"/>
    <col min="10000" max="10000" width="4.140625" style="12" hidden="1"/>
    <col min="10001" max="10001" width="5" style="12" hidden="1"/>
    <col min="10002" max="10239" width="11.42578125" style="12" hidden="1"/>
    <col min="10240" max="10240" width="2.28515625" style="12" hidden="1"/>
    <col min="10241" max="10241" width="17.28515625" style="12" hidden="1"/>
    <col min="10242" max="10242" width="15.42578125" style="12" hidden="1"/>
    <col min="10243" max="10243" width="13" style="12" hidden="1"/>
    <col min="10244" max="10244" width="20.140625" style="12" hidden="1"/>
    <col min="10245" max="10245" width="5.7109375" style="12" hidden="1"/>
    <col min="10246" max="10246" width="6.42578125" style="12" hidden="1"/>
    <col min="10247" max="10247" width="7" style="12" hidden="1"/>
    <col min="10248" max="10248" width="3" style="12" hidden="1"/>
    <col min="10249" max="10249" width="18.28515625" style="12" hidden="1"/>
    <col min="10250" max="10250" width="11.140625" style="12" hidden="1"/>
    <col min="10251" max="10251" width="0" style="12" hidden="1"/>
    <col min="10252" max="10253" width="4.7109375" style="12" hidden="1"/>
    <col min="10254" max="10254" width="4" style="12" hidden="1"/>
    <col min="10255" max="10255" width="2" style="12" hidden="1"/>
    <col min="10256" max="10256" width="4.140625" style="12" hidden="1"/>
    <col min="10257" max="10257" width="5" style="12" hidden="1"/>
    <col min="10258" max="10495" width="11.42578125" style="12" hidden="1"/>
    <col min="10496" max="10496" width="2.28515625" style="12" hidden="1"/>
    <col min="10497" max="10497" width="17.28515625" style="12" hidden="1"/>
    <col min="10498" max="10498" width="15.42578125" style="12" hidden="1"/>
    <col min="10499" max="10499" width="13" style="12" hidden="1"/>
    <col min="10500" max="10500" width="20.140625" style="12" hidden="1"/>
    <col min="10501" max="10501" width="5.7109375" style="12" hidden="1"/>
    <col min="10502" max="10502" width="6.42578125" style="12" hidden="1"/>
    <col min="10503" max="10503" width="7" style="12" hidden="1"/>
    <col min="10504" max="10504" width="3" style="12" hidden="1"/>
    <col min="10505" max="10505" width="18.28515625" style="12" hidden="1"/>
    <col min="10506" max="10506" width="11.140625" style="12" hidden="1"/>
    <col min="10507" max="10507" width="0" style="12" hidden="1"/>
    <col min="10508" max="10509" width="4.7109375" style="12" hidden="1"/>
    <col min="10510" max="10510" width="4" style="12" hidden="1"/>
    <col min="10511" max="10511" width="2" style="12" hidden="1"/>
    <col min="10512" max="10512" width="4.140625" style="12" hidden="1"/>
    <col min="10513" max="10513" width="5" style="12" hidden="1"/>
    <col min="10514" max="10751" width="11.42578125" style="12" hidden="1"/>
    <col min="10752" max="10752" width="2.28515625" style="12" hidden="1"/>
    <col min="10753" max="10753" width="17.28515625" style="12" hidden="1"/>
    <col min="10754" max="10754" width="15.42578125" style="12" hidden="1"/>
    <col min="10755" max="10755" width="13" style="12" hidden="1"/>
    <col min="10756" max="10756" width="20.140625" style="12" hidden="1"/>
    <col min="10757" max="10757" width="5.7109375" style="12" hidden="1"/>
    <col min="10758" max="10758" width="6.42578125" style="12" hidden="1"/>
    <col min="10759" max="10759" width="7" style="12" hidden="1"/>
    <col min="10760" max="10760" width="3" style="12" hidden="1"/>
    <col min="10761" max="10761" width="18.28515625" style="12" hidden="1"/>
    <col min="10762" max="10762" width="11.140625" style="12" hidden="1"/>
    <col min="10763" max="10763" width="0" style="12" hidden="1"/>
    <col min="10764" max="10765" width="4.7109375" style="12" hidden="1"/>
    <col min="10766" max="10766" width="4" style="12" hidden="1"/>
    <col min="10767" max="10767" width="2" style="12" hidden="1"/>
    <col min="10768" max="10768" width="4.140625" style="12" hidden="1"/>
    <col min="10769" max="10769" width="5" style="12" hidden="1"/>
    <col min="10770" max="11007" width="11.42578125" style="12" hidden="1"/>
    <col min="11008" max="11008" width="2.28515625" style="12" hidden="1"/>
    <col min="11009" max="11009" width="17.28515625" style="12" hidden="1"/>
    <col min="11010" max="11010" width="15.42578125" style="12" hidden="1"/>
    <col min="11011" max="11011" width="13" style="12" hidden="1"/>
    <col min="11012" max="11012" width="20.140625" style="12" hidden="1"/>
    <col min="11013" max="11013" width="5.7109375" style="12" hidden="1"/>
    <col min="11014" max="11014" width="6.42578125" style="12" hidden="1"/>
    <col min="11015" max="11015" width="7" style="12" hidden="1"/>
    <col min="11016" max="11016" width="3" style="12" hidden="1"/>
    <col min="11017" max="11017" width="18.28515625" style="12" hidden="1"/>
    <col min="11018" max="11018" width="11.140625" style="12" hidden="1"/>
    <col min="11019" max="11019" width="0" style="12" hidden="1"/>
    <col min="11020" max="11021" width="4.7109375" style="12" hidden="1"/>
    <col min="11022" max="11022" width="4" style="12" hidden="1"/>
    <col min="11023" max="11023" width="2" style="12" hidden="1"/>
    <col min="11024" max="11024" width="4.140625" style="12" hidden="1"/>
    <col min="11025" max="11025" width="5" style="12" hidden="1"/>
    <col min="11026" max="11263" width="11.42578125" style="12" hidden="1"/>
    <col min="11264" max="11264" width="2.28515625" style="12" hidden="1"/>
    <col min="11265" max="11265" width="17.28515625" style="12" hidden="1"/>
    <col min="11266" max="11266" width="15.42578125" style="12" hidden="1"/>
    <col min="11267" max="11267" width="13" style="12" hidden="1"/>
    <col min="11268" max="11268" width="20.140625" style="12" hidden="1"/>
    <col min="11269" max="11269" width="5.7109375" style="12" hidden="1"/>
    <col min="11270" max="11270" width="6.42578125" style="12" hidden="1"/>
    <col min="11271" max="11271" width="7" style="12" hidden="1"/>
    <col min="11272" max="11272" width="3" style="12" hidden="1"/>
    <col min="11273" max="11273" width="18.28515625" style="12" hidden="1"/>
    <col min="11274" max="11274" width="11.140625" style="12" hidden="1"/>
    <col min="11275" max="11275" width="0" style="12" hidden="1"/>
    <col min="11276" max="11277" width="4.7109375" style="12" hidden="1"/>
    <col min="11278" max="11278" width="4" style="12" hidden="1"/>
    <col min="11279" max="11279" width="2" style="12" hidden="1"/>
    <col min="11280" max="11280" width="4.140625" style="12" hidden="1"/>
    <col min="11281" max="11281" width="5" style="12" hidden="1"/>
    <col min="11282" max="11519" width="11.42578125" style="12" hidden="1"/>
    <col min="11520" max="11520" width="2.28515625" style="12" hidden="1"/>
    <col min="11521" max="11521" width="17.28515625" style="12" hidden="1"/>
    <col min="11522" max="11522" width="15.42578125" style="12" hidden="1"/>
    <col min="11523" max="11523" width="13" style="12" hidden="1"/>
    <col min="11524" max="11524" width="20.140625" style="12" hidden="1"/>
    <col min="11525" max="11525" width="5.7109375" style="12" hidden="1"/>
    <col min="11526" max="11526" width="6.42578125" style="12" hidden="1"/>
    <col min="11527" max="11527" width="7" style="12" hidden="1"/>
    <col min="11528" max="11528" width="3" style="12" hidden="1"/>
    <col min="11529" max="11529" width="18.28515625" style="12" hidden="1"/>
    <col min="11530" max="11530" width="11.140625" style="12" hidden="1"/>
    <col min="11531" max="11531" width="0" style="12" hidden="1"/>
    <col min="11532" max="11533" width="4.7109375" style="12" hidden="1"/>
    <col min="11534" max="11534" width="4" style="12" hidden="1"/>
    <col min="11535" max="11535" width="2" style="12" hidden="1"/>
    <col min="11536" max="11536" width="4.140625" style="12" hidden="1"/>
    <col min="11537" max="11537" width="5" style="12" hidden="1"/>
    <col min="11538" max="11775" width="11.42578125" style="12" hidden="1"/>
    <col min="11776" max="11776" width="2.28515625" style="12" hidden="1"/>
    <col min="11777" max="11777" width="17.28515625" style="12" hidden="1"/>
    <col min="11778" max="11778" width="15.42578125" style="12" hidden="1"/>
    <col min="11779" max="11779" width="13" style="12" hidden="1"/>
    <col min="11780" max="11780" width="20.140625" style="12" hidden="1"/>
    <col min="11781" max="11781" width="5.7109375" style="12" hidden="1"/>
    <col min="11782" max="11782" width="6.42578125" style="12" hidden="1"/>
    <col min="11783" max="11783" width="7" style="12" hidden="1"/>
    <col min="11784" max="11784" width="3" style="12" hidden="1"/>
    <col min="11785" max="11785" width="18.28515625" style="12" hidden="1"/>
    <col min="11786" max="11786" width="11.140625" style="12" hidden="1"/>
    <col min="11787" max="11787" width="0" style="12" hidden="1"/>
    <col min="11788" max="11789" width="4.7109375" style="12" hidden="1"/>
    <col min="11790" max="11790" width="4" style="12" hidden="1"/>
    <col min="11791" max="11791" width="2" style="12" hidden="1"/>
    <col min="11792" max="11792" width="4.140625" style="12" hidden="1"/>
    <col min="11793" max="11793" width="5" style="12" hidden="1"/>
    <col min="11794" max="12031" width="11.42578125" style="12" hidden="1"/>
    <col min="12032" max="12032" width="2.28515625" style="12" hidden="1"/>
    <col min="12033" max="12033" width="17.28515625" style="12" hidden="1"/>
    <col min="12034" max="12034" width="15.42578125" style="12" hidden="1"/>
    <col min="12035" max="12035" width="13" style="12" hidden="1"/>
    <col min="12036" max="12036" width="20.140625" style="12" hidden="1"/>
    <col min="12037" max="12037" width="5.7109375" style="12" hidden="1"/>
    <col min="12038" max="12038" width="6.42578125" style="12" hidden="1"/>
    <col min="12039" max="12039" width="7" style="12" hidden="1"/>
    <col min="12040" max="12040" width="3" style="12" hidden="1"/>
    <col min="12041" max="12041" width="18.28515625" style="12" hidden="1"/>
    <col min="12042" max="12042" width="11.140625" style="12" hidden="1"/>
    <col min="12043" max="12043" width="0" style="12" hidden="1"/>
    <col min="12044" max="12045" width="4.7109375" style="12" hidden="1"/>
    <col min="12046" max="12046" width="4" style="12" hidden="1"/>
    <col min="12047" max="12047" width="2" style="12" hidden="1"/>
    <col min="12048" max="12048" width="4.140625" style="12" hidden="1"/>
    <col min="12049" max="12049" width="5" style="12" hidden="1"/>
    <col min="12050" max="12287" width="11.42578125" style="12" hidden="1"/>
    <col min="12288" max="12288" width="2.28515625" style="12" hidden="1"/>
    <col min="12289" max="12289" width="17.28515625" style="12" hidden="1"/>
    <col min="12290" max="12290" width="15.42578125" style="12" hidden="1"/>
    <col min="12291" max="12291" width="13" style="12" hidden="1"/>
    <col min="12292" max="12292" width="20.140625" style="12" hidden="1"/>
    <col min="12293" max="12293" width="5.7109375" style="12" hidden="1"/>
    <col min="12294" max="12294" width="6.42578125" style="12" hidden="1"/>
    <col min="12295" max="12295" width="7" style="12" hidden="1"/>
    <col min="12296" max="12296" width="3" style="12" hidden="1"/>
    <col min="12297" max="12297" width="18.28515625" style="12" hidden="1"/>
    <col min="12298" max="12298" width="11.140625" style="12" hidden="1"/>
    <col min="12299" max="12299" width="0" style="12" hidden="1"/>
    <col min="12300" max="12301" width="4.7109375" style="12" hidden="1"/>
    <col min="12302" max="12302" width="4" style="12" hidden="1"/>
    <col min="12303" max="12303" width="2" style="12" hidden="1"/>
    <col min="12304" max="12304" width="4.140625" style="12" hidden="1"/>
    <col min="12305" max="12305" width="5" style="12" hidden="1"/>
    <col min="12306" max="12543" width="11.42578125" style="12" hidden="1"/>
    <col min="12544" max="12544" width="2.28515625" style="12" hidden="1"/>
    <col min="12545" max="12545" width="17.28515625" style="12" hidden="1"/>
    <col min="12546" max="12546" width="15.42578125" style="12" hidden="1"/>
    <col min="12547" max="12547" width="13" style="12" hidden="1"/>
    <col min="12548" max="12548" width="20.140625" style="12" hidden="1"/>
    <col min="12549" max="12549" width="5.7109375" style="12" hidden="1"/>
    <col min="12550" max="12550" width="6.42578125" style="12" hidden="1"/>
    <col min="12551" max="12551" width="7" style="12" hidden="1"/>
    <col min="12552" max="12552" width="3" style="12" hidden="1"/>
    <col min="12553" max="12553" width="18.28515625" style="12" hidden="1"/>
    <col min="12554" max="12554" width="11.140625" style="12" hidden="1"/>
    <col min="12555" max="12555" width="0" style="12" hidden="1"/>
    <col min="12556" max="12557" width="4.7109375" style="12" hidden="1"/>
    <col min="12558" max="12558" width="4" style="12" hidden="1"/>
    <col min="12559" max="12559" width="2" style="12" hidden="1"/>
    <col min="12560" max="12560" width="4.140625" style="12" hidden="1"/>
    <col min="12561" max="12561" width="5" style="12" hidden="1"/>
    <col min="12562" max="12799" width="11.42578125" style="12" hidden="1"/>
    <col min="12800" max="12800" width="2.28515625" style="12" hidden="1"/>
    <col min="12801" max="12801" width="17.28515625" style="12" hidden="1"/>
    <col min="12802" max="12802" width="15.42578125" style="12" hidden="1"/>
    <col min="12803" max="12803" width="13" style="12" hidden="1"/>
    <col min="12804" max="12804" width="20.140625" style="12" hidden="1"/>
    <col min="12805" max="12805" width="5.7109375" style="12" hidden="1"/>
    <col min="12806" max="12806" width="6.42578125" style="12" hidden="1"/>
    <col min="12807" max="12807" width="7" style="12" hidden="1"/>
    <col min="12808" max="12808" width="3" style="12" hidden="1"/>
    <col min="12809" max="12809" width="18.28515625" style="12" hidden="1"/>
    <col min="12810" max="12810" width="11.140625" style="12" hidden="1"/>
    <col min="12811" max="12811" width="0" style="12" hidden="1"/>
    <col min="12812" max="12813" width="4.7109375" style="12" hidden="1"/>
    <col min="12814" max="12814" width="4" style="12" hidden="1"/>
    <col min="12815" max="12815" width="2" style="12" hidden="1"/>
    <col min="12816" max="12816" width="4.140625" style="12" hidden="1"/>
    <col min="12817" max="12817" width="5" style="12" hidden="1"/>
    <col min="12818" max="13055" width="11.42578125" style="12" hidden="1"/>
    <col min="13056" max="13056" width="2.28515625" style="12" hidden="1"/>
    <col min="13057" max="13057" width="17.28515625" style="12" hidden="1"/>
    <col min="13058" max="13058" width="15.42578125" style="12" hidden="1"/>
    <col min="13059" max="13059" width="13" style="12" hidden="1"/>
    <col min="13060" max="13060" width="20.140625" style="12" hidden="1"/>
    <col min="13061" max="13061" width="5.7109375" style="12" hidden="1"/>
    <col min="13062" max="13062" width="6.42578125" style="12" hidden="1"/>
    <col min="13063" max="13063" width="7" style="12" hidden="1"/>
    <col min="13064" max="13064" width="3" style="12" hidden="1"/>
    <col min="13065" max="13065" width="18.28515625" style="12" hidden="1"/>
    <col min="13066" max="13066" width="11.140625" style="12" hidden="1"/>
    <col min="13067" max="13067" width="0" style="12" hidden="1"/>
    <col min="13068" max="13069" width="4.7109375" style="12" hidden="1"/>
    <col min="13070" max="13070" width="4" style="12" hidden="1"/>
    <col min="13071" max="13071" width="2" style="12" hidden="1"/>
    <col min="13072" max="13072" width="4.140625" style="12" hidden="1"/>
    <col min="13073" max="13073" width="5" style="12" hidden="1"/>
    <col min="13074" max="13311" width="11.42578125" style="12" hidden="1"/>
    <col min="13312" max="13312" width="2.28515625" style="12" hidden="1"/>
    <col min="13313" max="13313" width="17.28515625" style="12" hidden="1"/>
    <col min="13314" max="13314" width="15.42578125" style="12" hidden="1"/>
    <col min="13315" max="13315" width="13" style="12" hidden="1"/>
    <col min="13316" max="13316" width="20.140625" style="12" hidden="1"/>
    <col min="13317" max="13317" width="5.7109375" style="12" hidden="1"/>
    <col min="13318" max="13318" width="6.42578125" style="12" hidden="1"/>
    <col min="13319" max="13319" width="7" style="12" hidden="1"/>
    <col min="13320" max="13320" width="3" style="12" hidden="1"/>
    <col min="13321" max="13321" width="18.28515625" style="12" hidden="1"/>
    <col min="13322" max="13322" width="11.140625" style="12" hidden="1"/>
    <col min="13323" max="13323" width="0" style="12" hidden="1"/>
    <col min="13324" max="13325" width="4.7109375" style="12" hidden="1"/>
    <col min="13326" max="13326" width="4" style="12" hidden="1"/>
    <col min="13327" max="13327" width="2" style="12" hidden="1"/>
    <col min="13328" max="13328" width="4.140625" style="12" hidden="1"/>
    <col min="13329" max="13329" width="5" style="12" hidden="1"/>
    <col min="13330" max="13567" width="11.42578125" style="12" hidden="1"/>
    <col min="13568" max="13568" width="2.28515625" style="12" hidden="1"/>
    <col min="13569" max="13569" width="17.28515625" style="12" hidden="1"/>
    <col min="13570" max="13570" width="15.42578125" style="12" hidden="1"/>
    <col min="13571" max="13571" width="13" style="12" hidden="1"/>
    <col min="13572" max="13572" width="20.140625" style="12" hidden="1"/>
    <col min="13573" max="13573" width="5.7109375" style="12" hidden="1"/>
    <col min="13574" max="13574" width="6.42578125" style="12" hidden="1"/>
    <col min="13575" max="13575" width="7" style="12" hidden="1"/>
    <col min="13576" max="13576" width="3" style="12" hidden="1"/>
    <col min="13577" max="13577" width="18.28515625" style="12" hidden="1"/>
    <col min="13578" max="13578" width="11.140625" style="12" hidden="1"/>
    <col min="13579" max="13579" width="0" style="12" hidden="1"/>
    <col min="13580" max="13581" width="4.7109375" style="12" hidden="1"/>
    <col min="13582" max="13582" width="4" style="12" hidden="1"/>
    <col min="13583" max="13583" width="2" style="12" hidden="1"/>
    <col min="13584" max="13584" width="4.140625" style="12" hidden="1"/>
    <col min="13585" max="13585" width="5" style="12" hidden="1"/>
    <col min="13586" max="13823" width="11.42578125" style="12" hidden="1"/>
    <col min="13824" max="13824" width="2.28515625" style="12" hidden="1"/>
    <col min="13825" max="13825" width="17.28515625" style="12" hidden="1"/>
    <col min="13826" max="13826" width="15.42578125" style="12" hidden="1"/>
    <col min="13827" max="13827" width="13" style="12" hidden="1"/>
    <col min="13828" max="13828" width="20.140625" style="12" hidden="1"/>
    <col min="13829" max="13829" width="5.7109375" style="12" hidden="1"/>
    <col min="13830" max="13830" width="6.42578125" style="12" hidden="1"/>
    <col min="13831" max="13831" width="7" style="12" hidden="1"/>
    <col min="13832" max="13832" width="3" style="12" hidden="1"/>
    <col min="13833" max="13833" width="18.28515625" style="12" hidden="1"/>
    <col min="13834" max="13834" width="11.140625" style="12" hidden="1"/>
    <col min="13835" max="13835" width="0" style="12" hidden="1"/>
    <col min="13836" max="13837" width="4.7109375" style="12" hidden="1"/>
    <col min="13838" max="13838" width="4" style="12" hidden="1"/>
    <col min="13839" max="13839" width="2" style="12" hidden="1"/>
    <col min="13840" max="13840" width="4.140625" style="12" hidden="1"/>
    <col min="13841" max="13841" width="5" style="12" hidden="1"/>
    <col min="13842" max="14079" width="11.42578125" style="12" hidden="1"/>
    <col min="14080" max="14080" width="2.28515625" style="12" hidden="1"/>
    <col min="14081" max="14081" width="17.28515625" style="12" hidden="1"/>
    <col min="14082" max="14082" width="15.42578125" style="12" hidden="1"/>
    <col min="14083" max="14083" width="13" style="12" hidden="1"/>
    <col min="14084" max="14084" width="20.140625" style="12" hidden="1"/>
    <col min="14085" max="14085" width="5.7109375" style="12" hidden="1"/>
    <col min="14086" max="14086" width="6.42578125" style="12" hidden="1"/>
    <col min="14087" max="14087" width="7" style="12" hidden="1"/>
    <col min="14088" max="14088" width="3" style="12" hidden="1"/>
    <col min="14089" max="14089" width="18.28515625" style="12" hidden="1"/>
    <col min="14090" max="14090" width="11.140625" style="12" hidden="1"/>
    <col min="14091" max="14091" width="0" style="12" hidden="1"/>
    <col min="14092" max="14093" width="4.7109375" style="12" hidden="1"/>
    <col min="14094" max="14094" width="4" style="12" hidden="1"/>
    <col min="14095" max="14095" width="2" style="12" hidden="1"/>
    <col min="14096" max="14096" width="4.140625" style="12" hidden="1"/>
    <col min="14097" max="14097" width="5" style="12" hidden="1"/>
    <col min="14098" max="14335" width="11.42578125" style="12" hidden="1"/>
    <col min="14336" max="14336" width="2.28515625" style="12" hidden="1"/>
    <col min="14337" max="14337" width="17.28515625" style="12" hidden="1"/>
    <col min="14338" max="14338" width="15.42578125" style="12" hidden="1"/>
    <col min="14339" max="14339" width="13" style="12" hidden="1"/>
    <col min="14340" max="14340" width="20.140625" style="12" hidden="1"/>
    <col min="14341" max="14341" width="5.7109375" style="12" hidden="1"/>
    <col min="14342" max="14342" width="6.42578125" style="12" hidden="1"/>
    <col min="14343" max="14343" width="7" style="12" hidden="1"/>
    <col min="14344" max="14344" width="3" style="12" hidden="1"/>
    <col min="14345" max="14345" width="18.28515625" style="12" hidden="1"/>
    <col min="14346" max="14346" width="11.140625" style="12" hidden="1"/>
    <col min="14347" max="14347" width="0" style="12" hidden="1"/>
    <col min="14348" max="14349" width="4.7109375" style="12" hidden="1"/>
    <col min="14350" max="14350" width="4" style="12" hidden="1"/>
    <col min="14351" max="14351" width="2" style="12" hidden="1"/>
    <col min="14352" max="14352" width="4.140625" style="12" hidden="1"/>
    <col min="14353" max="14353" width="5" style="12" hidden="1"/>
    <col min="14354" max="14591" width="11.42578125" style="12" hidden="1"/>
    <col min="14592" max="14592" width="2.28515625" style="12" hidden="1"/>
    <col min="14593" max="14593" width="17.28515625" style="12" hidden="1"/>
    <col min="14594" max="14594" width="15.42578125" style="12" hidden="1"/>
    <col min="14595" max="14595" width="13" style="12" hidden="1"/>
    <col min="14596" max="14596" width="20.140625" style="12" hidden="1"/>
    <col min="14597" max="14597" width="5.7109375" style="12" hidden="1"/>
    <col min="14598" max="14598" width="6.42578125" style="12" hidden="1"/>
    <col min="14599" max="14599" width="7" style="12" hidden="1"/>
    <col min="14600" max="14600" width="3" style="12" hidden="1"/>
    <col min="14601" max="14601" width="18.28515625" style="12" hidden="1"/>
    <col min="14602" max="14602" width="11.140625" style="12" hidden="1"/>
    <col min="14603" max="14603" width="0" style="12" hidden="1"/>
    <col min="14604" max="14605" width="4.7109375" style="12" hidden="1"/>
    <col min="14606" max="14606" width="4" style="12" hidden="1"/>
    <col min="14607" max="14607" width="2" style="12" hidden="1"/>
    <col min="14608" max="14608" width="4.140625" style="12" hidden="1"/>
    <col min="14609" max="14609" width="5" style="12" hidden="1"/>
    <col min="14610" max="14847" width="11.42578125" style="12" hidden="1"/>
    <col min="14848" max="14848" width="2.28515625" style="12" hidden="1"/>
    <col min="14849" max="14849" width="17.28515625" style="12" hidden="1"/>
    <col min="14850" max="14850" width="15.42578125" style="12" hidden="1"/>
    <col min="14851" max="14851" width="13" style="12" hidden="1"/>
    <col min="14852" max="14852" width="20.140625" style="12" hidden="1"/>
    <col min="14853" max="14853" width="5.7109375" style="12" hidden="1"/>
    <col min="14854" max="14854" width="6.42578125" style="12" hidden="1"/>
    <col min="14855" max="14855" width="7" style="12" hidden="1"/>
    <col min="14856" max="14856" width="3" style="12" hidden="1"/>
    <col min="14857" max="14857" width="18.28515625" style="12" hidden="1"/>
    <col min="14858" max="14858" width="11.140625" style="12" hidden="1"/>
    <col min="14859" max="14859" width="0" style="12" hidden="1"/>
    <col min="14860" max="14861" width="4.7109375" style="12" hidden="1"/>
    <col min="14862" max="14862" width="4" style="12" hidden="1"/>
    <col min="14863" max="14863" width="2" style="12" hidden="1"/>
    <col min="14864" max="14864" width="4.140625" style="12" hidden="1"/>
    <col min="14865" max="14865" width="5" style="12" hidden="1"/>
    <col min="14866" max="15103" width="11.42578125" style="12" hidden="1"/>
    <col min="15104" max="15104" width="2.28515625" style="12" hidden="1"/>
    <col min="15105" max="15105" width="17.28515625" style="12" hidden="1"/>
    <col min="15106" max="15106" width="15.42578125" style="12" hidden="1"/>
    <col min="15107" max="15107" width="13" style="12" hidden="1"/>
    <col min="15108" max="15108" width="20.140625" style="12" hidden="1"/>
    <col min="15109" max="15109" width="5.7109375" style="12" hidden="1"/>
    <col min="15110" max="15110" width="6.42578125" style="12" hidden="1"/>
    <col min="15111" max="15111" width="7" style="12" hidden="1"/>
    <col min="15112" max="15112" width="3" style="12" hidden="1"/>
    <col min="15113" max="15113" width="18.28515625" style="12" hidden="1"/>
    <col min="15114" max="15114" width="11.140625" style="12" hidden="1"/>
    <col min="15115" max="15115" width="0" style="12" hidden="1"/>
    <col min="15116" max="15117" width="4.7109375" style="12" hidden="1"/>
    <col min="15118" max="15118" width="4" style="12" hidden="1"/>
    <col min="15119" max="15119" width="2" style="12" hidden="1"/>
    <col min="15120" max="15120" width="4.140625" style="12" hidden="1"/>
    <col min="15121" max="15121" width="5" style="12" hidden="1"/>
    <col min="15122" max="15359" width="11.42578125" style="12" hidden="1"/>
    <col min="15360" max="15360" width="2.28515625" style="12" hidden="1"/>
    <col min="15361" max="15361" width="17.28515625" style="12" hidden="1"/>
    <col min="15362" max="15362" width="15.42578125" style="12" hidden="1"/>
    <col min="15363" max="15363" width="13" style="12" hidden="1"/>
    <col min="15364" max="15364" width="20.140625" style="12" hidden="1"/>
    <col min="15365" max="15365" width="5.7109375" style="12" hidden="1"/>
    <col min="15366" max="15366" width="6.42578125" style="12" hidden="1"/>
    <col min="15367" max="15367" width="7" style="12" hidden="1"/>
    <col min="15368" max="15368" width="3" style="12" hidden="1"/>
    <col min="15369" max="15369" width="18.28515625" style="12" hidden="1"/>
    <col min="15370" max="15370" width="11.140625" style="12" hidden="1"/>
    <col min="15371" max="15371" width="0" style="12" hidden="1"/>
    <col min="15372" max="15373" width="4.7109375" style="12" hidden="1"/>
    <col min="15374" max="15374" width="4" style="12" hidden="1"/>
    <col min="15375" max="15375" width="2" style="12" hidden="1"/>
    <col min="15376" max="15376" width="4.140625" style="12" hidden="1"/>
    <col min="15377" max="15377" width="5" style="12" hidden="1"/>
    <col min="15378" max="15615" width="11.42578125" style="12" hidden="1"/>
    <col min="15616" max="15616" width="2.28515625" style="12" hidden="1"/>
    <col min="15617" max="15617" width="17.28515625" style="12" hidden="1"/>
    <col min="15618" max="15618" width="15.42578125" style="12" hidden="1"/>
    <col min="15619" max="15619" width="13" style="12" hidden="1"/>
    <col min="15620" max="15620" width="20.140625" style="12" hidden="1"/>
    <col min="15621" max="15621" width="5.7109375" style="12" hidden="1"/>
    <col min="15622" max="15622" width="6.42578125" style="12" hidden="1"/>
    <col min="15623" max="15623" width="7" style="12" hidden="1"/>
    <col min="15624" max="15624" width="3" style="12" hidden="1"/>
    <col min="15625" max="15625" width="18.28515625" style="12" hidden="1"/>
    <col min="15626" max="15626" width="11.140625" style="12" hidden="1"/>
    <col min="15627" max="15627" width="0" style="12" hidden="1"/>
    <col min="15628" max="15629" width="4.7109375" style="12" hidden="1"/>
    <col min="15630" max="15630" width="4" style="12" hidden="1"/>
    <col min="15631" max="15631" width="2" style="12" hidden="1"/>
    <col min="15632" max="15632" width="4.140625" style="12" hidden="1"/>
    <col min="15633" max="15633" width="5" style="12" hidden="1"/>
    <col min="15634" max="15871" width="11.42578125" style="12" hidden="1"/>
    <col min="15872" max="15872" width="2.28515625" style="12" hidden="1"/>
    <col min="15873" max="15873" width="17.28515625" style="12" hidden="1"/>
    <col min="15874" max="15874" width="15.42578125" style="12" hidden="1"/>
    <col min="15875" max="15875" width="13" style="12" hidden="1"/>
    <col min="15876" max="15876" width="20.140625" style="12" hidden="1"/>
    <col min="15877" max="15877" width="5.7109375" style="12" hidden="1"/>
    <col min="15878" max="15878" width="6.42578125" style="12" hidden="1"/>
    <col min="15879" max="15879" width="7" style="12" hidden="1"/>
    <col min="15880" max="15880" width="3" style="12" hidden="1"/>
    <col min="15881" max="15881" width="18.28515625" style="12" hidden="1"/>
    <col min="15882" max="15882" width="11.140625" style="12" hidden="1"/>
    <col min="15883" max="15883" width="0" style="12" hidden="1"/>
    <col min="15884" max="15885" width="4.7109375" style="12" hidden="1"/>
    <col min="15886" max="15886" width="4" style="12" hidden="1"/>
    <col min="15887" max="15887" width="2" style="12" hidden="1"/>
    <col min="15888" max="15888" width="4.140625" style="12" hidden="1"/>
    <col min="15889" max="15889" width="5" style="12" hidden="1"/>
    <col min="15890" max="16127" width="11.42578125" style="12" hidden="1"/>
    <col min="16128" max="16128" width="2.28515625" style="12" hidden="1"/>
    <col min="16129" max="16129" width="17.28515625" style="12" hidden="1"/>
    <col min="16130" max="16130" width="15.42578125" style="12" hidden="1"/>
    <col min="16131" max="16131" width="13" style="12" hidden="1"/>
    <col min="16132" max="16132" width="20.140625" style="12" hidden="1"/>
    <col min="16133" max="16133" width="5.7109375" style="12" hidden="1"/>
    <col min="16134" max="16134" width="6.42578125" style="12" hidden="1"/>
    <col min="16135" max="16135" width="7" style="12" hidden="1"/>
    <col min="16136" max="16136" width="3" style="12" hidden="1"/>
    <col min="16137" max="16137" width="18.28515625" style="12" hidden="1"/>
    <col min="16138" max="16138" width="11.140625" style="12" hidden="1"/>
    <col min="16139" max="16139" width="0" style="12" hidden="1"/>
    <col min="16140" max="16141" width="4.7109375" style="12" hidden="1"/>
    <col min="16142" max="16142" width="4" style="12" hidden="1"/>
    <col min="16143" max="16143" width="2" style="12" hidden="1"/>
    <col min="16144" max="16144" width="4.140625" style="12" hidden="1"/>
    <col min="16145" max="16147" width="5" style="12" hidden="1"/>
    <col min="16148" max="16384" width="11.42578125" style="12" hidden="1"/>
  </cols>
  <sheetData>
    <row r="1" spans="2:17" x14ac:dyDescent="0.2"/>
    <row r="2" spans="2:17" x14ac:dyDescent="0.2"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80"/>
    </row>
    <row r="3" spans="2:17" x14ac:dyDescent="0.2">
      <c r="B3" s="81"/>
      <c r="M3" s="131" t="s">
        <v>27</v>
      </c>
      <c r="N3" s="132"/>
      <c r="O3" s="133"/>
      <c r="P3" s="82"/>
    </row>
    <row r="4" spans="2:17" x14ac:dyDescent="0.2">
      <c r="B4" s="81"/>
      <c r="M4" s="179"/>
      <c r="N4" s="180"/>
      <c r="O4" s="181"/>
      <c r="P4" s="82"/>
    </row>
    <row r="5" spans="2:17" ht="18" x14ac:dyDescent="0.25">
      <c r="B5" s="211" t="s">
        <v>18</v>
      </c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3"/>
    </row>
    <row r="6" spans="2:17" x14ac:dyDescent="0.2">
      <c r="B6" s="81"/>
      <c r="D6" s="210"/>
      <c r="E6" s="210"/>
      <c r="F6" s="210"/>
      <c r="G6" s="210"/>
      <c r="H6" s="210"/>
      <c r="I6" s="210"/>
      <c r="J6" s="210"/>
      <c r="K6" s="210"/>
      <c r="P6" s="82"/>
    </row>
    <row r="7" spans="2:17" ht="15" customHeight="1" x14ac:dyDescent="0.2">
      <c r="B7" s="219" t="s">
        <v>272</v>
      </c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1"/>
    </row>
    <row r="8" spans="2:17" ht="18" x14ac:dyDescent="0.25">
      <c r="B8" s="4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1"/>
    </row>
    <row r="9" spans="2:17" ht="15" x14ac:dyDescent="0.25">
      <c r="B9" s="9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1"/>
    </row>
    <row r="10" spans="2:17" ht="15" x14ac:dyDescent="0.25">
      <c r="B10" s="81"/>
      <c r="C10" s="6" t="s">
        <v>263</v>
      </c>
      <c r="D10" s="8"/>
      <c r="E10" s="204"/>
      <c r="F10" s="205"/>
      <c r="G10" s="205"/>
      <c r="H10" s="205"/>
      <c r="I10" s="205"/>
      <c r="J10" s="205"/>
      <c r="K10" s="206"/>
      <c r="L10" s="7"/>
      <c r="M10" s="7"/>
      <c r="N10" s="7"/>
      <c r="P10" s="72"/>
    </row>
    <row r="11" spans="2:17" ht="14.25" customHeight="1" x14ac:dyDescent="0.2">
      <c r="B11" s="10"/>
      <c r="C11" s="1"/>
      <c r="D11" s="1"/>
      <c r="E11" s="2"/>
      <c r="G11" s="2"/>
      <c r="H11" s="5"/>
      <c r="I11" s="2"/>
      <c r="J11" s="2"/>
      <c r="K11" s="2"/>
      <c r="L11" s="13"/>
      <c r="M11" s="202"/>
      <c r="N11" s="203"/>
      <c r="O11" s="2"/>
      <c r="P11" s="72"/>
      <c r="Q11" s="3"/>
    </row>
    <row r="12" spans="2:17" ht="15" customHeight="1" x14ac:dyDescent="0.2">
      <c r="B12" s="81"/>
      <c r="C12" s="6" t="s">
        <v>264</v>
      </c>
      <c r="E12" s="105"/>
      <c r="G12" s="1"/>
      <c r="H12" s="1"/>
      <c r="I12" s="1"/>
      <c r="J12" s="5"/>
      <c r="K12" s="1"/>
      <c r="L12" s="1"/>
      <c r="M12" s="1"/>
      <c r="N12" s="1"/>
      <c r="O12" s="1"/>
      <c r="P12" s="82"/>
    </row>
    <row r="13" spans="2:17" ht="14.25" customHeight="1" x14ac:dyDescent="0.2">
      <c r="B13" s="10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82"/>
    </row>
    <row r="14" spans="2:17" ht="14.25" customHeight="1" x14ac:dyDescent="0.2">
      <c r="B14" s="10"/>
      <c r="C14" s="16" t="s">
        <v>265</v>
      </c>
      <c r="D14" s="16"/>
      <c r="E14" s="164" t="s">
        <v>238</v>
      </c>
      <c r="F14" s="165"/>
      <c r="G14" s="166"/>
      <c r="H14" s="1"/>
      <c r="I14" s="1"/>
      <c r="J14" s="1"/>
      <c r="K14" s="1"/>
      <c r="L14" s="1"/>
      <c r="M14" s="1"/>
      <c r="N14" s="1"/>
      <c r="O14" s="1"/>
      <c r="P14" s="82"/>
    </row>
    <row r="15" spans="2:17" x14ac:dyDescent="0.2">
      <c r="B15" s="10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83"/>
    </row>
    <row r="16" spans="2:17" ht="15" customHeight="1" x14ac:dyDescent="0.2">
      <c r="B16" s="219" t="s">
        <v>19</v>
      </c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1"/>
    </row>
    <row r="17" spans="2:16" x14ac:dyDescent="0.2">
      <c r="B17" s="1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73"/>
    </row>
    <row r="18" spans="2:16" x14ac:dyDescent="0.2">
      <c r="B18" s="10"/>
      <c r="C18" s="1"/>
      <c r="F18" s="95" t="s">
        <v>0</v>
      </c>
      <c r="G18" s="207"/>
      <c r="H18" s="208"/>
      <c r="I18" s="208"/>
      <c r="J18" s="208"/>
      <c r="K18" s="209"/>
      <c r="L18" s="1"/>
      <c r="M18" s="1"/>
      <c r="N18" s="1"/>
      <c r="O18" s="1"/>
      <c r="P18" s="73"/>
    </row>
    <row r="19" spans="2:16" x14ac:dyDescent="0.2">
      <c r="B19" s="81"/>
      <c r="P19" s="73"/>
    </row>
    <row r="20" spans="2:16" x14ac:dyDescent="0.2">
      <c r="B20" s="81"/>
      <c r="F20" s="95" t="s">
        <v>249</v>
      </c>
      <c r="G20" s="223"/>
      <c r="H20" s="224"/>
      <c r="I20" s="225"/>
      <c r="J20" s="5"/>
      <c r="L20" s="95" t="s">
        <v>248</v>
      </c>
      <c r="M20" s="223"/>
      <c r="N20" s="224"/>
      <c r="O20" s="225"/>
      <c r="P20" s="73"/>
    </row>
    <row r="21" spans="2:16" x14ac:dyDescent="0.2">
      <c r="B21" s="81"/>
      <c r="E21" s="1"/>
      <c r="F21" s="96"/>
      <c r="G21" s="6"/>
      <c r="H21" s="6"/>
      <c r="I21" s="5"/>
      <c r="J21" s="5"/>
      <c r="K21" s="1"/>
      <c r="M21" s="6"/>
      <c r="N21" s="6"/>
      <c r="O21" s="5"/>
      <c r="P21" s="73"/>
    </row>
    <row r="22" spans="2:16" x14ac:dyDescent="0.2">
      <c r="B22" s="81"/>
      <c r="F22" s="95" t="s">
        <v>4</v>
      </c>
      <c r="G22" s="1"/>
      <c r="H22" s="1"/>
      <c r="I22" s="106">
        <f>_xlfn.DAYS(M20,G20)</f>
        <v>0</v>
      </c>
      <c r="J22" s="5"/>
      <c r="M22" s="226" t="e">
        <f>INDEX(Tabla1[[Autoridades Superiores]:[Administrativos]],MATCH(G18,Tabla1[Pais],0),MATCH(E14,Tabla1[[#Headers],[Autoridades Superiores]:[Administrativos]],0))</f>
        <v>#N/A</v>
      </c>
      <c r="N22" s="227"/>
      <c r="O22" s="228"/>
      <c r="P22" s="73"/>
    </row>
    <row r="23" spans="2:16" x14ac:dyDescent="0.2">
      <c r="B23" s="81"/>
      <c r="F23" s="96"/>
      <c r="I23" s="84"/>
      <c r="J23" s="84"/>
      <c r="M23" s="97"/>
      <c r="N23" s="97"/>
      <c r="O23" s="97"/>
      <c r="P23" s="73"/>
    </row>
    <row r="24" spans="2:16" x14ac:dyDescent="0.2">
      <c r="B24" s="81"/>
      <c r="D24" s="1"/>
      <c r="E24" s="1"/>
      <c r="F24" s="95" t="s">
        <v>20</v>
      </c>
      <c r="G24" s="85"/>
      <c r="H24" s="86" t="s">
        <v>21</v>
      </c>
      <c r="I24" s="87"/>
      <c r="J24" s="84"/>
      <c r="K24" s="11" t="s">
        <v>22</v>
      </c>
      <c r="L24" s="14" t="str">
        <f>IF(G18='Tabla Viáticos'!A2,"CLP $","USD $")</f>
        <v>USD $</v>
      </c>
      <c r="M24" s="229" t="e">
        <f>M22*G24*0.5</f>
        <v>#N/A</v>
      </c>
      <c r="N24" s="230"/>
      <c r="O24" s="231"/>
      <c r="P24" s="73"/>
    </row>
    <row r="25" spans="2:16" x14ac:dyDescent="0.2">
      <c r="B25" s="81"/>
      <c r="C25" s="1"/>
      <c r="D25" s="1"/>
      <c r="E25" s="1"/>
      <c r="F25" s="96"/>
      <c r="G25" s="84"/>
      <c r="H25" s="84"/>
      <c r="I25" s="88"/>
      <c r="J25" s="88"/>
      <c r="M25" s="97"/>
      <c r="N25" s="97"/>
      <c r="O25" s="97"/>
      <c r="P25" s="73"/>
    </row>
    <row r="26" spans="2:16" x14ac:dyDescent="0.2">
      <c r="B26" s="81"/>
      <c r="D26" s="1"/>
      <c r="E26" s="1"/>
      <c r="F26" s="95" t="s">
        <v>23</v>
      </c>
      <c r="G26" s="89">
        <f>I22-G24</f>
        <v>0</v>
      </c>
      <c r="H26" s="86" t="s">
        <v>21</v>
      </c>
      <c r="I26" s="90"/>
      <c r="J26" s="91"/>
      <c r="K26" s="11" t="s">
        <v>11</v>
      </c>
      <c r="L26" s="14" t="str">
        <f>IF(G18='Tabla Viáticos'!A2,"CLP $","USD $")</f>
        <v>USD $</v>
      </c>
      <c r="M26" s="229" t="e">
        <f>M22*G26</f>
        <v>#N/A</v>
      </c>
      <c r="N26" s="230"/>
      <c r="O26" s="231"/>
      <c r="P26" s="73"/>
    </row>
    <row r="27" spans="2:16" x14ac:dyDescent="0.2">
      <c r="B27" s="10"/>
      <c r="C27" s="1"/>
      <c r="D27" s="1"/>
      <c r="E27" s="1"/>
      <c r="F27" s="1"/>
      <c r="M27" s="97"/>
      <c r="N27" s="98"/>
      <c r="O27" s="98"/>
      <c r="P27" s="73"/>
    </row>
    <row r="28" spans="2:16" x14ac:dyDescent="0.2">
      <c r="B28" s="10"/>
      <c r="C28" s="1"/>
      <c r="D28" s="1"/>
      <c r="E28" s="1"/>
      <c r="F28" s="1"/>
      <c r="M28" s="97"/>
      <c r="N28" s="98"/>
      <c r="O28" s="98"/>
      <c r="P28" s="73"/>
    </row>
    <row r="29" spans="2:16" x14ac:dyDescent="0.2">
      <c r="B29" s="10"/>
      <c r="C29" s="1"/>
      <c r="D29" s="1" t="s">
        <v>24</v>
      </c>
      <c r="E29" s="1"/>
      <c r="F29" s="1"/>
      <c r="L29" s="92" t="str">
        <f>IF(G18='Tabla Viáticos'!A2,"CLP $","USD $")</f>
        <v>USD $</v>
      </c>
      <c r="M29" s="232" t="e">
        <f>M24+M26</f>
        <v>#N/A</v>
      </c>
      <c r="N29" s="230"/>
      <c r="O29" s="231"/>
      <c r="P29" s="73"/>
    </row>
    <row r="30" spans="2:16" x14ac:dyDescent="0.2">
      <c r="B30" s="10"/>
      <c r="C30" s="1"/>
      <c r="D30" s="1"/>
      <c r="E30" s="1"/>
      <c r="F30" s="1"/>
      <c r="L30" s="92" t="s">
        <v>244</v>
      </c>
      <c r="M30" s="216" t="e">
        <f>M29*SOLICITUD!O37</f>
        <v>#N/A</v>
      </c>
      <c r="N30" s="217"/>
      <c r="O30" s="218"/>
      <c r="P30" s="73"/>
    </row>
    <row r="31" spans="2:16" x14ac:dyDescent="0.2">
      <c r="B31" s="10"/>
      <c r="C31" s="1"/>
      <c r="D31" s="1"/>
      <c r="E31" s="1"/>
      <c r="F31" s="1"/>
      <c r="L31" s="93"/>
      <c r="M31" s="99"/>
      <c r="N31" s="100"/>
      <c r="O31" s="100"/>
      <c r="P31" s="73"/>
    </row>
    <row r="32" spans="2:16" x14ac:dyDescent="0.2">
      <c r="B32" s="10"/>
      <c r="C32" s="1"/>
      <c r="D32" s="1" t="s">
        <v>25</v>
      </c>
      <c r="E32" s="1"/>
      <c r="F32" s="1"/>
      <c r="L32" s="92" t="s">
        <v>244</v>
      </c>
      <c r="M32" s="193" t="e">
        <f>SOLICITUD!L52</f>
        <v>#N/A</v>
      </c>
      <c r="N32" s="194"/>
      <c r="O32" s="195"/>
      <c r="P32" s="73"/>
    </row>
    <row r="33" spans="2:16" x14ac:dyDescent="0.2">
      <c r="B33" s="10"/>
      <c r="C33" s="1"/>
      <c r="D33" s="1"/>
      <c r="E33" s="1"/>
      <c r="F33" s="1"/>
      <c r="L33" s="93"/>
      <c r="M33" s="99"/>
      <c r="N33" s="100"/>
      <c r="O33" s="100"/>
      <c r="P33" s="73"/>
    </row>
    <row r="34" spans="2:16" ht="15" x14ac:dyDescent="0.25">
      <c r="B34" s="10"/>
      <c r="C34" s="1"/>
      <c r="D34" s="1" t="str">
        <f>IFERROR(IF(M34&gt;0,"SALDO A FAVOR DE FUNCIONARIO","SALDO A REINTEGRAR"),"")</f>
        <v/>
      </c>
      <c r="E34" s="1"/>
      <c r="F34" s="1"/>
      <c r="L34" s="92" t="s">
        <v>244</v>
      </c>
      <c r="M34" s="196" t="e">
        <f>M30-M32</f>
        <v>#N/A</v>
      </c>
      <c r="N34" s="197"/>
      <c r="O34" s="198"/>
      <c r="P34" s="8"/>
    </row>
    <row r="35" spans="2:16" x14ac:dyDescent="0.2">
      <c r="B35" s="10"/>
      <c r="C35" s="1"/>
      <c r="D35" s="1"/>
      <c r="E35" s="1"/>
      <c r="F35" s="1"/>
      <c r="L35" s="93"/>
      <c r="M35" s="99"/>
      <c r="N35" s="100"/>
      <c r="O35" s="100"/>
      <c r="P35" s="8"/>
    </row>
    <row r="36" spans="2:16" x14ac:dyDescent="0.2">
      <c r="B36" s="10"/>
      <c r="G36" s="1"/>
      <c r="H36" s="5"/>
      <c r="N36" s="1"/>
      <c r="O36" s="1"/>
      <c r="P36" s="8"/>
    </row>
    <row r="37" spans="2:16" ht="15" customHeight="1" x14ac:dyDescent="0.2">
      <c r="B37" s="219" t="s">
        <v>26</v>
      </c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1"/>
    </row>
    <row r="38" spans="2:16" x14ac:dyDescent="0.2">
      <c r="B38" s="81"/>
      <c r="F38" s="235"/>
      <c r="P38" s="8"/>
    </row>
    <row r="39" spans="2:16" x14ac:dyDescent="0.2">
      <c r="B39" s="81"/>
      <c r="C39" s="199" t="s">
        <v>270</v>
      </c>
      <c r="D39" s="200"/>
      <c r="E39" s="199" t="str">
        <f>("RESPONSABLE FINANCIERO DE LA "&amp;SOLICITUD!E15)</f>
        <v xml:space="preserve">RESPONSABLE FINANCIERO DE LA </v>
      </c>
      <c r="F39" s="200"/>
      <c r="G39" s="1"/>
      <c r="H39" s="1"/>
      <c r="I39" s="1"/>
      <c r="J39" s="1"/>
      <c r="K39" s="1"/>
      <c r="P39" s="8"/>
    </row>
    <row r="40" spans="2:16" x14ac:dyDescent="0.2">
      <c r="B40" s="81"/>
      <c r="C40" s="201"/>
      <c r="D40" s="201"/>
      <c r="E40" s="201"/>
      <c r="F40" s="201"/>
      <c r="G40" s="1"/>
      <c r="H40" s="1"/>
      <c r="I40" s="1"/>
      <c r="J40" s="1"/>
      <c r="K40" s="1"/>
      <c r="P40" s="8"/>
    </row>
    <row r="41" spans="2:16" x14ac:dyDescent="0.2">
      <c r="B41" s="81"/>
      <c r="C41" s="201"/>
      <c r="D41" s="201"/>
      <c r="E41" s="201"/>
      <c r="F41" s="201"/>
      <c r="G41" s="1"/>
      <c r="H41" s="1"/>
      <c r="I41" s="1"/>
      <c r="J41" s="1"/>
      <c r="K41" s="1"/>
      <c r="P41" s="8"/>
    </row>
    <row r="42" spans="2:16" x14ac:dyDescent="0.2">
      <c r="B42" s="10"/>
      <c r="C42" s="201"/>
      <c r="D42" s="201"/>
      <c r="E42" s="201"/>
      <c r="F42" s="201"/>
      <c r="G42" s="1"/>
      <c r="H42" s="1"/>
      <c r="I42" s="1"/>
      <c r="J42" s="1"/>
      <c r="K42" s="1"/>
      <c r="L42" s="1"/>
      <c r="M42" s="1"/>
      <c r="N42" s="1"/>
      <c r="O42" s="1"/>
      <c r="P42" s="8"/>
    </row>
    <row r="43" spans="2:16" x14ac:dyDescent="0.2">
      <c r="B43" s="10"/>
      <c r="C43" s="201"/>
      <c r="D43" s="201"/>
      <c r="E43" s="201"/>
      <c r="F43" s="201"/>
      <c r="G43" s="1"/>
      <c r="H43" s="1"/>
      <c r="I43" s="1"/>
      <c r="J43" s="1"/>
      <c r="K43" s="1"/>
      <c r="L43" s="1"/>
      <c r="M43" s="1"/>
      <c r="N43" s="1"/>
      <c r="O43" s="1"/>
      <c r="P43" s="8"/>
    </row>
    <row r="44" spans="2:16" x14ac:dyDescent="0.2">
      <c r="B44" s="10"/>
      <c r="C44" s="191" t="s">
        <v>266</v>
      </c>
      <c r="D44" s="191"/>
      <c r="E44" s="191" t="s">
        <v>266</v>
      </c>
      <c r="F44" s="191"/>
      <c r="G44" s="1"/>
      <c r="H44" s="1"/>
      <c r="I44" s="1"/>
      <c r="J44" s="1"/>
      <c r="K44" s="1"/>
      <c r="L44" s="5"/>
      <c r="M44" s="5"/>
      <c r="N44" s="5"/>
      <c r="O44" s="5"/>
      <c r="P44" s="94"/>
    </row>
    <row r="45" spans="2:16" x14ac:dyDescent="0.2">
      <c r="B45" s="10"/>
      <c r="C45" s="192"/>
      <c r="D45" s="192"/>
      <c r="E45" s="192"/>
      <c r="F45" s="192"/>
      <c r="G45" s="1"/>
      <c r="H45" s="1"/>
      <c r="I45" s="1"/>
      <c r="J45" s="1"/>
      <c r="K45" s="1"/>
      <c r="L45" s="5"/>
      <c r="M45" s="5"/>
      <c r="N45" s="5"/>
      <c r="O45" s="5"/>
      <c r="P45" s="94"/>
    </row>
    <row r="46" spans="2:16" x14ac:dyDescent="0.2">
      <c r="B46" s="10"/>
      <c r="C46" s="192"/>
      <c r="D46" s="192"/>
      <c r="E46" s="192"/>
      <c r="F46" s="192"/>
      <c r="G46" s="1"/>
      <c r="H46" s="1"/>
      <c r="I46" s="1"/>
      <c r="J46" s="1"/>
      <c r="K46" s="1"/>
      <c r="L46" s="5"/>
      <c r="M46" s="5"/>
      <c r="N46" s="5"/>
      <c r="O46" s="5"/>
      <c r="P46" s="94"/>
    </row>
    <row r="47" spans="2:16" x14ac:dyDescent="0.2">
      <c r="B47" s="10"/>
      <c r="C47" s="191" t="s">
        <v>268</v>
      </c>
      <c r="D47" s="191"/>
      <c r="E47" s="191" t="s">
        <v>268</v>
      </c>
      <c r="F47" s="191"/>
      <c r="G47" s="1"/>
      <c r="H47" s="1"/>
      <c r="I47" s="1"/>
      <c r="J47" s="1"/>
      <c r="K47" s="1"/>
      <c r="L47" s="1"/>
      <c r="M47" s="1"/>
      <c r="N47" s="1"/>
      <c r="O47" s="1"/>
      <c r="P47" s="8"/>
    </row>
    <row r="48" spans="2:16" x14ac:dyDescent="0.2">
      <c r="B48" s="10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8"/>
    </row>
    <row r="49" spans="2:16" x14ac:dyDescent="0.2">
      <c r="B49" s="10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8"/>
    </row>
    <row r="50" spans="2:16" x14ac:dyDescent="0.2">
      <c r="B50" s="74"/>
      <c r="C50" s="112" t="s">
        <v>267</v>
      </c>
      <c r="D50" s="113" t="s">
        <v>269</v>
      </c>
      <c r="E50" s="114"/>
      <c r="F50" s="114"/>
      <c r="G50" s="115"/>
      <c r="H50" s="1"/>
      <c r="I50" s="1"/>
      <c r="J50" s="1"/>
      <c r="K50" s="1"/>
      <c r="L50" s="1"/>
      <c r="M50" s="1"/>
      <c r="N50" s="1"/>
      <c r="O50" s="1"/>
      <c r="P50" s="8"/>
    </row>
    <row r="51" spans="2:16" x14ac:dyDescent="0.2">
      <c r="B51" s="74"/>
      <c r="C51" s="112" t="s">
        <v>246</v>
      </c>
      <c r="D51" s="113"/>
      <c r="E51" s="115"/>
      <c r="F51" s="1"/>
      <c r="G51" s="222"/>
      <c r="H51" s="222"/>
      <c r="I51" s="222"/>
      <c r="J51" s="222"/>
      <c r="K51" s="222"/>
      <c r="L51" s="6"/>
      <c r="M51" s="6"/>
      <c r="N51" s="5"/>
      <c r="O51" s="5"/>
      <c r="P51" s="8"/>
    </row>
    <row r="52" spans="2:16" x14ac:dyDescent="0.2">
      <c r="B52" s="74"/>
      <c r="C52" s="112" t="s">
        <v>247</v>
      </c>
      <c r="D52" s="214"/>
      <c r="E52" s="215"/>
      <c r="F52" s="1"/>
      <c r="G52" s="1"/>
      <c r="H52" s="1"/>
      <c r="I52" s="1"/>
      <c r="J52" s="1"/>
      <c r="K52" s="1"/>
      <c r="L52" s="1"/>
      <c r="M52" s="1"/>
      <c r="N52" s="1"/>
      <c r="O52" s="1"/>
      <c r="P52" s="8"/>
    </row>
    <row r="53" spans="2:16" x14ac:dyDescent="0.2">
      <c r="B53" s="10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8"/>
    </row>
    <row r="54" spans="2:16" x14ac:dyDescent="0.2">
      <c r="B54" s="75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7"/>
    </row>
    <row r="55" spans="2:16" x14ac:dyDescent="0.2"/>
    <row r="56" spans="2:16" x14ac:dyDescent="0.2"/>
  </sheetData>
  <mergeCells count="34">
    <mergeCell ref="D52:E52"/>
    <mergeCell ref="M30:O30"/>
    <mergeCell ref="B7:P7"/>
    <mergeCell ref="B16:P16"/>
    <mergeCell ref="B37:P37"/>
    <mergeCell ref="C44:D44"/>
    <mergeCell ref="C47:D47"/>
    <mergeCell ref="G51:K51"/>
    <mergeCell ref="D51:E51"/>
    <mergeCell ref="G20:I20"/>
    <mergeCell ref="M20:O20"/>
    <mergeCell ref="M22:O22"/>
    <mergeCell ref="M24:O24"/>
    <mergeCell ref="M26:O26"/>
    <mergeCell ref="M29:O29"/>
    <mergeCell ref="D50:G50"/>
    <mergeCell ref="M11:N11"/>
    <mergeCell ref="M3:O3"/>
    <mergeCell ref="E14:G14"/>
    <mergeCell ref="E10:K10"/>
    <mergeCell ref="G18:K18"/>
    <mergeCell ref="M4:O4"/>
    <mergeCell ref="D6:K6"/>
    <mergeCell ref="B5:P5"/>
    <mergeCell ref="E47:F47"/>
    <mergeCell ref="C45:D46"/>
    <mergeCell ref="E45:F46"/>
    <mergeCell ref="M32:O32"/>
    <mergeCell ref="M34:O34"/>
    <mergeCell ref="C39:D39"/>
    <mergeCell ref="E39:F39"/>
    <mergeCell ref="E44:F44"/>
    <mergeCell ref="E40:F43"/>
    <mergeCell ref="C40:D43"/>
  </mergeCells>
  <pageMargins left="0.7" right="0.7" top="0.75" bottom="0.75" header="0.3" footer="0.3"/>
  <pageSetup scale="64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'Tabla Viáticos'!$B$1:$D$1</xm:f>
          </x14:formula1>
          <xm:sqref>E14</xm:sqref>
        </x14:dataValidation>
        <x14:dataValidation type="list" allowBlank="1" showInputMessage="1" showErrorMessage="1" xr:uid="{00000000-0002-0000-0100-000001000000}">
          <x14:formula1>
            <xm:f>'Tabla Viáticos'!$A$2:$A$205</xm:f>
          </x14:formula1>
          <xm:sqref>G18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5"/>
  <sheetViews>
    <sheetView workbookViewId="0">
      <selection activeCell="D3" sqref="D3"/>
    </sheetView>
  </sheetViews>
  <sheetFormatPr baseColWidth="10" defaultColWidth="19.28515625" defaultRowHeight="15" x14ac:dyDescent="0.25"/>
  <cols>
    <col min="1" max="1" width="48.140625" customWidth="1"/>
    <col min="2" max="5" width="28" customWidth="1"/>
    <col min="7" max="7" width="29.85546875" bestFit="1" customWidth="1"/>
  </cols>
  <sheetData>
    <row r="1" spans="1:7" ht="15.75" thickBot="1" x14ac:dyDescent="0.3">
      <c r="A1" s="60" t="s">
        <v>33</v>
      </c>
      <c r="B1" s="60" t="s">
        <v>237</v>
      </c>
      <c r="C1" s="60" t="s">
        <v>238</v>
      </c>
      <c r="D1" s="60" t="s">
        <v>239</v>
      </c>
      <c r="E1" s="60" t="s">
        <v>34</v>
      </c>
      <c r="G1" t="s">
        <v>31</v>
      </c>
    </row>
    <row r="2" spans="1:7" ht="15.75" thickBot="1" x14ac:dyDescent="0.3">
      <c r="A2" s="61" t="s">
        <v>274</v>
      </c>
      <c r="B2" s="63">
        <f>3*60000</f>
        <v>180000</v>
      </c>
      <c r="C2" s="63">
        <f>2.2*60000</f>
        <v>132000</v>
      </c>
      <c r="D2" s="63">
        <f>1.9*60000</f>
        <v>114000</v>
      </c>
      <c r="E2" s="64">
        <v>1</v>
      </c>
      <c r="G2" t="s">
        <v>250</v>
      </c>
    </row>
    <row r="3" spans="1:7" ht="15.75" thickBot="1" x14ac:dyDescent="0.3">
      <c r="A3" s="61" t="s">
        <v>35</v>
      </c>
      <c r="B3" s="63">
        <v>188</v>
      </c>
      <c r="C3" s="63">
        <v>169</v>
      </c>
      <c r="D3" s="63">
        <v>141</v>
      </c>
      <c r="E3" s="64">
        <v>0.94</v>
      </c>
      <c r="G3" t="s">
        <v>251</v>
      </c>
    </row>
    <row r="4" spans="1:7" ht="15.75" thickBot="1" x14ac:dyDescent="0.3">
      <c r="A4" s="61" t="s">
        <v>36</v>
      </c>
      <c r="B4" s="63">
        <v>313</v>
      </c>
      <c r="C4" s="63">
        <v>282</v>
      </c>
      <c r="D4" s="63">
        <v>235</v>
      </c>
      <c r="E4" s="64">
        <v>1.57</v>
      </c>
      <c r="G4" t="s">
        <v>252</v>
      </c>
    </row>
    <row r="5" spans="1:7" ht="15.75" thickBot="1" x14ac:dyDescent="0.3">
      <c r="A5" s="61" t="s">
        <v>37</v>
      </c>
      <c r="B5" s="63">
        <v>327</v>
      </c>
      <c r="C5" s="63">
        <v>294</v>
      </c>
      <c r="D5" s="63">
        <v>245</v>
      </c>
      <c r="E5" s="64">
        <v>1.64</v>
      </c>
      <c r="G5" t="s">
        <v>253</v>
      </c>
    </row>
    <row r="6" spans="1:7" ht="15.75" thickBot="1" x14ac:dyDescent="0.3">
      <c r="A6" s="61" t="s">
        <v>38</v>
      </c>
      <c r="B6" s="63">
        <v>313</v>
      </c>
      <c r="C6" s="63">
        <v>282</v>
      </c>
      <c r="D6" s="63">
        <v>235</v>
      </c>
      <c r="E6" s="64">
        <v>1.57</v>
      </c>
      <c r="G6" t="s">
        <v>254</v>
      </c>
    </row>
    <row r="7" spans="1:7" ht="15.75" thickBot="1" x14ac:dyDescent="0.3">
      <c r="A7" s="61" t="s">
        <v>39</v>
      </c>
      <c r="B7" s="63">
        <v>309</v>
      </c>
      <c r="C7" s="63">
        <v>278</v>
      </c>
      <c r="D7" s="63">
        <v>232</v>
      </c>
      <c r="E7" s="64">
        <v>1.55</v>
      </c>
      <c r="G7" t="s">
        <v>255</v>
      </c>
    </row>
    <row r="8" spans="1:7" ht="15.75" thickBot="1" x14ac:dyDescent="0.3">
      <c r="A8" s="61" t="s">
        <v>40</v>
      </c>
      <c r="B8" s="63">
        <v>354</v>
      </c>
      <c r="C8" s="63">
        <v>319</v>
      </c>
      <c r="D8" s="63">
        <v>266</v>
      </c>
      <c r="E8" s="64">
        <v>1.77</v>
      </c>
      <c r="G8" t="s">
        <v>256</v>
      </c>
    </row>
    <row r="9" spans="1:7" ht="15.75" thickBot="1" x14ac:dyDescent="0.3">
      <c r="A9" s="61" t="s">
        <v>41</v>
      </c>
      <c r="B9" s="63">
        <v>351</v>
      </c>
      <c r="C9" s="63">
        <v>316</v>
      </c>
      <c r="D9" s="63">
        <v>263</v>
      </c>
      <c r="E9" s="64">
        <v>1.76</v>
      </c>
      <c r="G9" t="s">
        <v>257</v>
      </c>
    </row>
    <row r="10" spans="1:7" ht="15.75" thickBot="1" x14ac:dyDescent="0.3">
      <c r="A10" s="61" t="s">
        <v>42</v>
      </c>
      <c r="B10" s="63">
        <v>408</v>
      </c>
      <c r="C10" s="63">
        <v>367</v>
      </c>
      <c r="D10" s="63">
        <v>306</v>
      </c>
      <c r="E10" s="64">
        <v>2.04</v>
      </c>
      <c r="G10" t="s">
        <v>258</v>
      </c>
    </row>
    <row r="11" spans="1:7" ht="15.75" thickBot="1" x14ac:dyDescent="0.3">
      <c r="A11" s="61" t="s">
        <v>43</v>
      </c>
      <c r="B11" s="63">
        <v>307</v>
      </c>
      <c r="C11" s="63">
        <v>276</v>
      </c>
      <c r="D11" s="63">
        <v>230</v>
      </c>
      <c r="E11" s="64">
        <v>1.54</v>
      </c>
      <c r="G11" t="s">
        <v>259</v>
      </c>
    </row>
    <row r="12" spans="1:7" ht="15.75" thickBot="1" x14ac:dyDescent="0.3">
      <c r="A12" s="61" t="s">
        <v>44</v>
      </c>
      <c r="B12" s="63">
        <v>289</v>
      </c>
      <c r="C12" s="63">
        <v>260</v>
      </c>
      <c r="D12" s="63">
        <v>217</v>
      </c>
      <c r="E12" s="64">
        <v>1.45</v>
      </c>
      <c r="G12" t="s">
        <v>260</v>
      </c>
    </row>
    <row r="13" spans="1:7" ht="15.75" thickBot="1" x14ac:dyDescent="0.3">
      <c r="A13" s="61" t="s">
        <v>45</v>
      </c>
      <c r="B13" s="63">
        <v>262</v>
      </c>
      <c r="C13" s="63">
        <v>236</v>
      </c>
      <c r="D13" s="63">
        <v>197</v>
      </c>
      <c r="E13" s="64">
        <v>1.31</v>
      </c>
      <c r="G13" t="s">
        <v>261</v>
      </c>
    </row>
    <row r="14" spans="1:7" ht="15.75" thickBot="1" x14ac:dyDescent="0.3">
      <c r="A14" s="61" t="s">
        <v>46</v>
      </c>
      <c r="B14" s="63">
        <v>285</v>
      </c>
      <c r="C14" s="63">
        <v>257</v>
      </c>
      <c r="D14" s="63">
        <v>214</v>
      </c>
      <c r="E14" s="64">
        <v>1.43</v>
      </c>
      <c r="G14" t="s">
        <v>262</v>
      </c>
    </row>
    <row r="15" spans="1:7" ht="15.75" thickBot="1" x14ac:dyDescent="0.3">
      <c r="A15" s="61" t="s">
        <v>47</v>
      </c>
      <c r="B15" s="63">
        <v>315</v>
      </c>
      <c r="C15" s="63">
        <v>284</v>
      </c>
      <c r="D15" s="63">
        <v>236</v>
      </c>
      <c r="E15" s="64">
        <v>1.58</v>
      </c>
    </row>
    <row r="16" spans="1:7" ht="15.75" thickBot="1" x14ac:dyDescent="0.3">
      <c r="A16" s="61" t="s">
        <v>48</v>
      </c>
      <c r="B16" s="63">
        <v>323</v>
      </c>
      <c r="C16" s="63">
        <v>291</v>
      </c>
      <c r="D16" s="63">
        <v>242</v>
      </c>
      <c r="E16" s="64">
        <v>1.62</v>
      </c>
    </row>
    <row r="17" spans="1:5" ht="15.75" thickBot="1" x14ac:dyDescent="0.3">
      <c r="A17" s="61" t="s">
        <v>49</v>
      </c>
      <c r="B17" s="63">
        <v>316</v>
      </c>
      <c r="C17" s="63">
        <v>284</v>
      </c>
      <c r="D17" s="63">
        <v>237</v>
      </c>
      <c r="E17" s="64">
        <v>1.58</v>
      </c>
    </row>
    <row r="18" spans="1:5" ht="15.75" thickBot="1" x14ac:dyDescent="0.3">
      <c r="A18" s="61" t="s">
        <v>50</v>
      </c>
      <c r="B18" s="63">
        <v>343</v>
      </c>
      <c r="C18" s="63">
        <v>309</v>
      </c>
      <c r="D18" s="63">
        <v>257</v>
      </c>
      <c r="E18" s="64">
        <v>1.72</v>
      </c>
    </row>
    <row r="19" spans="1:5" ht="15.75" thickBot="1" x14ac:dyDescent="0.3">
      <c r="A19" s="61" t="s">
        <v>51</v>
      </c>
      <c r="B19" s="63">
        <v>317</v>
      </c>
      <c r="C19" s="63">
        <v>285</v>
      </c>
      <c r="D19" s="63">
        <v>238</v>
      </c>
      <c r="E19" s="64">
        <v>1.59</v>
      </c>
    </row>
    <row r="20" spans="1:5" ht="15.75" thickBot="1" x14ac:dyDescent="0.3">
      <c r="A20" s="61" t="s">
        <v>52</v>
      </c>
      <c r="B20" s="63">
        <v>274</v>
      </c>
      <c r="C20" s="63">
        <v>247</v>
      </c>
      <c r="D20" s="63">
        <v>206</v>
      </c>
      <c r="E20" s="64">
        <v>1.37</v>
      </c>
    </row>
    <row r="21" spans="1:5" ht="15.75" thickBot="1" x14ac:dyDescent="0.3">
      <c r="A21" s="61" t="s">
        <v>53</v>
      </c>
      <c r="B21" s="63">
        <v>306</v>
      </c>
      <c r="C21" s="63">
        <v>275</v>
      </c>
      <c r="D21" s="63">
        <v>230</v>
      </c>
      <c r="E21" s="64">
        <v>1.53</v>
      </c>
    </row>
    <row r="22" spans="1:5" ht="15.75" thickBot="1" x14ac:dyDescent="0.3">
      <c r="A22" s="61" t="s">
        <v>54</v>
      </c>
      <c r="B22" s="63">
        <v>315</v>
      </c>
      <c r="C22" s="63">
        <v>284</v>
      </c>
      <c r="D22" s="63">
        <v>236</v>
      </c>
      <c r="E22" s="64">
        <v>1.58</v>
      </c>
    </row>
    <row r="23" spans="1:5" ht="15.75" thickBot="1" x14ac:dyDescent="0.3">
      <c r="A23" s="61" t="s">
        <v>55</v>
      </c>
      <c r="B23" s="63">
        <v>294</v>
      </c>
      <c r="C23" s="63">
        <v>265</v>
      </c>
      <c r="D23" s="63">
        <v>221</v>
      </c>
      <c r="E23" s="64">
        <v>1.47</v>
      </c>
    </row>
    <row r="24" spans="1:5" ht="15.75" thickBot="1" x14ac:dyDescent="0.3">
      <c r="A24" s="61" t="s">
        <v>56</v>
      </c>
      <c r="B24" s="63">
        <v>327</v>
      </c>
      <c r="C24" s="63">
        <v>294</v>
      </c>
      <c r="D24" s="63">
        <v>245</v>
      </c>
      <c r="E24" s="64">
        <v>1.64</v>
      </c>
    </row>
    <row r="25" spans="1:5" ht="15.75" thickBot="1" x14ac:dyDescent="0.3">
      <c r="A25" s="61" t="s">
        <v>57</v>
      </c>
      <c r="B25" s="63">
        <v>241</v>
      </c>
      <c r="C25" s="63">
        <v>217</v>
      </c>
      <c r="D25" s="63">
        <v>181</v>
      </c>
      <c r="E25" s="64">
        <v>1.21</v>
      </c>
    </row>
    <row r="26" spans="1:5" ht="15.75" thickBot="1" x14ac:dyDescent="0.3">
      <c r="A26" s="61" t="s">
        <v>58</v>
      </c>
      <c r="B26" s="63">
        <v>292</v>
      </c>
      <c r="C26" s="63">
        <v>263</v>
      </c>
      <c r="D26" s="63">
        <v>219</v>
      </c>
      <c r="E26" s="64">
        <v>1.46</v>
      </c>
    </row>
    <row r="27" spans="1:5" ht="15.75" thickBot="1" x14ac:dyDescent="0.3">
      <c r="A27" s="61" t="s">
        <v>59</v>
      </c>
      <c r="B27" s="63">
        <v>300</v>
      </c>
      <c r="C27" s="63">
        <v>270</v>
      </c>
      <c r="D27" s="63">
        <v>225</v>
      </c>
      <c r="E27" s="64">
        <v>1.5</v>
      </c>
    </row>
    <row r="28" spans="1:5" ht="15.75" thickBot="1" x14ac:dyDescent="0.3">
      <c r="A28" s="61" t="s">
        <v>60</v>
      </c>
      <c r="B28" s="63">
        <v>258</v>
      </c>
      <c r="C28" s="63">
        <v>232</v>
      </c>
      <c r="D28" s="63">
        <v>194</v>
      </c>
      <c r="E28" s="64">
        <v>1.29</v>
      </c>
    </row>
    <row r="29" spans="1:5" ht="15.75" thickBot="1" x14ac:dyDescent="0.3">
      <c r="A29" s="61" t="s">
        <v>61</v>
      </c>
      <c r="B29" s="63">
        <v>287</v>
      </c>
      <c r="C29" s="63">
        <v>258</v>
      </c>
      <c r="D29" s="63">
        <v>215</v>
      </c>
      <c r="E29" s="64">
        <v>1.44</v>
      </c>
    </row>
    <row r="30" spans="1:5" ht="15.75" thickBot="1" x14ac:dyDescent="0.3">
      <c r="A30" s="61" t="s">
        <v>62</v>
      </c>
      <c r="B30" s="63">
        <v>307</v>
      </c>
      <c r="C30" s="63">
        <v>276</v>
      </c>
      <c r="D30" s="63">
        <v>230</v>
      </c>
      <c r="E30" s="64">
        <v>1.54</v>
      </c>
    </row>
    <row r="31" spans="1:5" ht="15.75" thickBot="1" x14ac:dyDescent="0.3">
      <c r="A31" s="61" t="s">
        <v>63</v>
      </c>
      <c r="B31" s="63">
        <v>280</v>
      </c>
      <c r="C31" s="63">
        <v>252</v>
      </c>
      <c r="D31" s="63">
        <v>210</v>
      </c>
      <c r="E31" s="64">
        <v>1.4</v>
      </c>
    </row>
    <row r="32" spans="1:5" ht="15.75" thickBot="1" x14ac:dyDescent="0.3">
      <c r="A32" s="61" t="s">
        <v>64</v>
      </c>
      <c r="B32" s="63">
        <v>189</v>
      </c>
      <c r="C32" s="63">
        <v>170</v>
      </c>
      <c r="D32" s="63">
        <v>142</v>
      </c>
      <c r="E32" s="64">
        <v>0.95</v>
      </c>
    </row>
    <row r="33" spans="1:5" ht="15.75" thickBot="1" x14ac:dyDescent="0.3">
      <c r="A33" s="61" t="s">
        <v>65</v>
      </c>
      <c r="B33" s="63">
        <v>276</v>
      </c>
      <c r="C33" s="63">
        <v>248</v>
      </c>
      <c r="D33" s="63">
        <v>207</v>
      </c>
      <c r="E33" s="64">
        <v>1.38</v>
      </c>
    </row>
    <row r="34" spans="1:5" ht="15.75" thickBot="1" x14ac:dyDescent="0.3">
      <c r="A34" s="61" t="s">
        <v>66</v>
      </c>
      <c r="B34" s="63">
        <v>302</v>
      </c>
      <c r="C34" s="63">
        <v>272</v>
      </c>
      <c r="D34" s="63">
        <v>227</v>
      </c>
      <c r="E34" s="64">
        <v>1.51</v>
      </c>
    </row>
    <row r="35" spans="1:5" ht="15.75" thickBot="1" x14ac:dyDescent="0.3">
      <c r="A35" s="61" t="s">
        <v>67</v>
      </c>
      <c r="B35" s="63">
        <v>290</v>
      </c>
      <c r="C35" s="63">
        <v>261</v>
      </c>
      <c r="D35" s="63">
        <v>218</v>
      </c>
      <c r="E35" s="64">
        <v>1.45</v>
      </c>
    </row>
    <row r="36" spans="1:5" ht="15.75" thickBot="1" x14ac:dyDescent="0.3">
      <c r="A36" s="61" t="s">
        <v>68</v>
      </c>
      <c r="B36" s="63">
        <v>303</v>
      </c>
      <c r="C36" s="63">
        <v>273</v>
      </c>
      <c r="D36" s="63">
        <v>227</v>
      </c>
      <c r="E36" s="64">
        <v>1.52</v>
      </c>
    </row>
    <row r="37" spans="1:5" ht="15.75" thickBot="1" x14ac:dyDescent="0.3">
      <c r="A37" s="61" t="s">
        <v>69</v>
      </c>
      <c r="B37" s="63">
        <v>270</v>
      </c>
      <c r="C37" s="63">
        <v>243</v>
      </c>
      <c r="D37" s="63">
        <v>203</v>
      </c>
      <c r="E37" s="64">
        <v>1.35</v>
      </c>
    </row>
    <row r="38" spans="1:5" ht="15.75" thickBot="1" x14ac:dyDescent="0.3">
      <c r="A38" s="61" t="s">
        <v>70</v>
      </c>
      <c r="B38" s="63">
        <v>309</v>
      </c>
      <c r="C38" s="63">
        <v>278</v>
      </c>
      <c r="D38" s="63">
        <v>232</v>
      </c>
      <c r="E38" s="64">
        <v>1.55</v>
      </c>
    </row>
    <row r="39" spans="1:5" ht="15.75" thickBot="1" x14ac:dyDescent="0.3">
      <c r="A39" s="61" t="s">
        <v>71</v>
      </c>
      <c r="B39" s="63">
        <v>311</v>
      </c>
      <c r="C39" s="63">
        <v>280</v>
      </c>
      <c r="D39" s="63">
        <v>233</v>
      </c>
      <c r="E39" s="64">
        <v>1.56</v>
      </c>
    </row>
    <row r="40" spans="1:5" ht="15.75" thickBot="1" x14ac:dyDescent="0.3">
      <c r="A40" s="61" t="s">
        <v>72</v>
      </c>
      <c r="B40" s="63">
        <v>302</v>
      </c>
      <c r="C40" s="63">
        <v>272</v>
      </c>
      <c r="D40" s="63">
        <v>227</v>
      </c>
      <c r="E40" s="64">
        <v>1.51</v>
      </c>
    </row>
    <row r="41" spans="1:5" ht="15.75" thickBot="1" x14ac:dyDescent="0.3">
      <c r="A41" s="61" t="s">
        <v>73</v>
      </c>
      <c r="B41" s="63">
        <v>318</v>
      </c>
      <c r="C41" s="63">
        <v>286</v>
      </c>
      <c r="D41" s="63">
        <v>239</v>
      </c>
      <c r="E41" s="64">
        <v>1.59</v>
      </c>
    </row>
    <row r="42" spans="1:5" ht="15.75" thickBot="1" x14ac:dyDescent="0.3">
      <c r="A42" s="61" t="s">
        <v>74</v>
      </c>
      <c r="B42" s="63">
        <v>336</v>
      </c>
      <c r="C42" s="63">
        <v>302</v>
      </c>
      <c r="D42" s="63">
        <v>252</v>
      </c>
      <c r="E42" s="64">
        <v>1.68</v>
      </c>
    </row>
    <row r="43" spans="1:5" ht="15.75" thickBot="1" x14ac:dyDescent="0.3">
      <c r="A43" s="61" t="s">
        <v>75</v>
      </c>
      <c r="B43" s="63">
        <v>324</v>
      </c>
      <c r="C43" s="63">
        <v>292</v>
      </c>
      <c r="D43" s="63">
        <v>243</v>
      </c>
      <c r="E43" s="64">
        <v>1.62</v>
      </c>
    </row>
    <row r="44" spans="1:5" ht="15.75" thickBot="1" x14ac:dyDescent="0.3">
      <c r="A44" s="61" t="s">
        <v>76</v>
      </c>
      <c r="B44" s="63">
        <v>361</v>
      </c>
      <c r="C44" s="63">
        <v>325</v>
      </c>
      <c r="D44" s="63">
        <v>271</v>
      </c>
      <c r="E44" s="64">
        <v>1.81</v>
      </c>
    </row>
    <row r="45" spans="1:5" ht="15.75" thickBot="1" x14ac:dyDescent="0.3">
      <c r="A45" s="61" t="s">
        <v>77</v>
      </c>
      <c r="B45" s="63">
        <v>279</v>
      </c>
      <c r="C45" s="63">
        <v>251</v>
      </c>
      <c r="D45" s="63">
        <v>209</v>
      </c>
      <c r="E45" s="64">
        <v>1.4</v>
      </c>
    </row>
    <row r="46" spans="1:5" ht="15.75" thickBot="1" x14ac:dyDescent="0.3">
      <c r="A46" s="61" t="s">
        <v>78</v>
      </c>
      <c r="B46" s="63">
        <v>305</v>
      </c>
      <c r="C46" s="63">
        <v>275</v>
      </c>
      <c r="D46" s="63">
        <v>229</v>
      </c>
      <c r="E46" s="64">
        <v>1.53</v>
      </c>
    </row>
    <row r="47" spans="1:5" ht="15.75" thickBot="1" x14ac:dyDescent="0.3">
      <c r="A47" s="61" t="s">
        <v>79</v>
      </c>
      <c r="B47" s="63">
        <v>269</v>
      </c>
      <c r="C47" s="63">
        <v>242</v>
      </c>
      <c r="D47" s="63">
        <v>202</v>
      </c>
      <c r="E47" s="64">
        <v>1.35</v>
      </c>
    </row>
    <row r="48" spans="1:5" ht="15.75" thickBot="1" x14ac:dyDescent="0.3">
      <c r="A48" s="61" t="s">
        <v>80</v>
      </c>
      <c r="B48" s="63">
        <v>327</v>
      </c>
      <c r="C48" s="63">
        <v>294</v>
      </c>
      <c r="D48" s="63">
        <v>245</v>
      </c>
      <c r="E48" s="64">
        <v>1.64</v>
      </c>
    </row>
    <row r="49" spans="1:5" ht="15.75" thickBot="1" x14ac:dyDescent="0.3">
      <c r="A49" s="61" t="s">
        <v>81</v>
      </c>
      <c r="B49" s="63">
        <v>350</v>
      </c>
      <c r="C49" s="63">
        <v>315</v>
      </c>
      <c r="D49" s="63">
        <v>263</v>
      </c>
      <c r="E49" s="64">
        <v>1.75</v>
      </c>
    </row>
    <row r="50" spans="1:5" ht="15.75" thickBot="1" x14ac:dyDescent="0.3">
      <c r="A50" s="61" t="s">
        <v>82</v>
      </c>
      <c r="B50" s="63">
        <v>312</v>
      </c>
      <c r="C50" s="63">
        <v>281</v>
      </c>
      <c r="D50" s="63">
        <v>234</v>
      </c>
      <c r="E50" s="64">
        <v>1.56</v>
      </c>
    </row>
    <row r="51" spans="1:5" ht="15.75" thickBot="1" x14ac:dyDescent="0.3">
      <c r="A51" s="61" t="s">
        <v>83</v>
      </c>
      <c r="B51" s="63">
        <v>403</v>
      </c>
      <c r="C51" s="63">
        <v>363</v>
      </c>
      <c r="D51" s="63">
        <v>302</v>
      </c>
      <c r="E51" s="64">
        <v>2.02</v>
      </c>
    </row>
    <row r="52" spans="1:5" ht="15.75" thickBot="1" x14ac:dyDescent="0.3">
      <c r="A52" s="61" t="s">
        <v>84</v>
      </c>
      <c r="B52" s="63">
        <v>323</v>
      </c>
      <c r="C52" s="63">
        <v>291</v>
      </c>
      <c r="D52" s="63">
        <v>242</v>
      </c>
      <c r="E52" s="64">
        <v>1.62</v>
      </c>
    </row>
    <row r="53" spans="1:5" ht="15.75" thickBot="1" x14ac:dyDescent="0.3">
      <c r="A53" s="61" t="s">
        <v>85</v>
      </c>
      <c r="B53" s="63">
        <v>274</v>
      </c>
      <c r="C53" s="63">
        <v>247</v>
      </c>
      <c r="D53" s="63">
        <v>206</v>
      </c>
      <c r="E53" s="64">
        <v>1.37</v>
      </c>
    </row>
    <row r="54" spans="1:5" ht="15.75" thickBot="1" x14ac:dyDescent="0.3">
      <c r="A54" s="61" t="s">
        <v>86</v>
      </c>
      <c r="B54" s="63">
        <v>309</v>
      </c>
      <c r="C54" s="63">
        <v>278</v>
      </c>
      <c r="D54" s="63">
        <v>232</v>
      </c>
      <c r="E54" s="64">
        <v>1.55</v>
      </c>
    </row>
    <row r="55" spans="1:5" ht="15.75" thickBot="1" x14ac:dyDescent="0.3">
      <c r="A55" s="61" t="s">
        <v>87</v>
      </c>
      <c r="B55" s="63">
        <v>300</v>
      </c>
      <c r="C55" s="63">
        <v>270</v>
      </c>
      <c r="D55" s="63">
        <v>225</v>
      </c>
      <c r="E55" s="64">
        <v>1.5</v>
      </c>
    </row>
    <row r="56" spans="1:5" ht="15.75" thickBot="1" x14ac:dyDescent="0.3">
      <c r="A56" s="61" t="s">
        <v>88</v>
      </c>
      <c r="B56" s="63">
        <v>354</v>
      </c>
      <c r="C56" s="63">
        <v>319</v>
      </c>
      <c r="D56" s="63">
        <v>266</v>
      </c>
      <c r="E56" s="64">
        <v>1.77</v>
      </c>
    </row>
    <row r="57" spans="1:5" ht="15.75" thickBot="1" x14ac:dyDescent="0.3">
      <c r="A57" s="61" t="s">
        <v>89</v>
      </c>
      <c r="B57" s="63">
        <v>318</v>
      </c>
      <c r="C57" s="63">
        <v>286</v>
      </c>
      <c r="D57" s="63">
        <v>239</v>
      </c>
      <c r="E57" s="64">
        <v>1.59</v>
      </c>
    </row>
    <row r="58" spans="1:5" ht="15.75" thickBot="1" x14ac:dyDescent="0.3">
      <c r="A58" s="61" t="s">
        <v>90</v>
      </c>
      <c r="B58" s="63">
        <v>275</v>
      </c>
      <c r="C58" s="63">
        <v>248</v>
      </c>
      <c r="D58" s="63">
        <v>206</v>
      </c>
      <c r="E58" s="64">
        <v>1.38</v>
      </c>
    </row>
    <row r="59" spans="1:5" ht="15.75" thickBot="1" x14ac:dyDescent="0.3">
      <c r="A59" s="61" t="s">
        <v>91</v>
      </c>
      <c r="B59" s="63">
        <v>266</v>
      </c>
      <c r="C59" s="63">
        <v>239</v>
      </c>
      <c r="D59" s="63">
        <v>200</v>
      </c>
      <c r="E59" s="64">
        <v>1.33</v>
      </c>
    </row>
    <row r="60" spans="1:5" ht="15.75" thickBot="1" x14ac:dyDescent="0.3">
      <c r="A60" s="61" t="s">
        <v>92</v>
      </c>
      <c r="B60" s="63">
        <v>267</v>
      </c>
      <c r="C60" s="63">
        <v>240</v>
      </c>
      <c r="D60" s="63">
        <v>200</v>
      </c>
      <c r="E60" s="64">
        <v>1.34</v>
      </c>
    </row>
    <row r="61" spans="1:5" ht="15.75" thickBot="1" x14ac:dyDescent="0.3">
      <c r="A61" s="61" t="s">
        <v>93</v>
      </c>
      <c r="B61" s="63">
        <v>313</v>
      </c>
      <c r="C61" s="63">
        <v>282</v>
      </c>
      <c r="D61" s="63">
        <v>235</v>
      </c>
      <c r="E61" s="64">
        <v>1.57</v>
      </c>
    </row>
    <row r="62" spans="1:5" ht="15.75" thickBot="1" x14ac:dyDescent="0.3">
      <c r="A62" s="61" t="s">
        <v>94</v>
      </c>
      <c r="B62" s="63">
        <v>294</v>
      </c>
      <c r="C62" s="63">
        <v>265</v>
      </c>
      <c r="D62" s="63">
        <v>221</v>
      </c>
      <c r="E62" s="64">
        <v>1.47</v>
      </c>
    </row>
    <row r="63" spans="1:5" ht="15.75" thickBot="1" x14ac:dyDescent="0.3">
      <c r="A63" s="61" t="s">
        <v>95</v>
      </c>
      <c r="B63" s="63">
        <v>308</v>
      </c>
      <c r="C63" s="63">
        <v>277</v>
      </c>
      <c r="D63" s="63">
        <v>231</v>
      </c>
      <c r="E63" s="64">
        <v>1.54</v>
      </c>
    </row>
    <row r="64" spans="1:5" ht="15.75" thickBot="1" x14ac:dyDescent="0.3">
      <c r="A64" s="61" t="s">
        <v>96</v>
      </c>
      <c r="B64" s="63">
        <v>278</v>
      </c>
      <c r="C64" s="63">
        <v>250</v>
      </c>
      <c r="D64" s="63">
        <v>209</v>
      </c>
      <c r="E64" s="64">
        <v>1.39</v>
      </c>
    </row>
    <row r="65" spans="1:5" ht="15.75" thickBot="1" x14ac:dyDescent="0.3">
      <c r="A65" s="61" t="s">
        <v>97</v>
      </c>
      <c r="B65" s="63">
        <v>306</v>
      </c>
      <c r="C65" s="63">
        <v>275</v>
      </c>
      <c r="D65" s="63">
        <v>230</v>
      </c>
      <c r="E65" s="64">
        <v>1.53</v>
      </c>
    </row>
    <row r="66" spans="1:5" ht="15.75" thickBot="1" x14ac:dyDescent="0.3">
      <c r="A66" s="61" t="s">
        <v>98</v>
      </c>
      <c r="B66" s="63">
        <v>303</v>
      </c>
      <c r="C66" s="63">
        <v>273</v>
      </c>
      <c r="D66" s="63">
        <v>227</v>
      </c>
      <c r="E66" s="64">
        <v>1.52</v>
      </c>
    </row>
    <row r="67" spans="1:5" ht="15.75" thickBot="1" x14ac:dyDescent="0.3">
      <c r="A67" s="61" t="s">
        <v>99</v>
      </c>
      <c r="B67" s="63">
        <v>313</v>
      </c>
      <c r="C67" s="63">
        <v>282</v>
      </c>
      <c r="D67" s="63">
        <v>235</v>
      </c>
      <c r="E67" s="64">
        <v>1.57</v>
      </c>
    </row>
    <row r="68" spans="1:5" ht="15.75" thickBot="1" x14ac:dyDescent="0.3">
      <c r="A68" s="61" t="s">
        <v>100</v>
      </c>
      <c r="B68" s="63">
        <v>306</v>
      </c>
      <c r="C68" s="63">
        <v>275</v>
      </c>
      <c r="D68" s="63">
        <v>230</v>
      </c>
      <c r="E68" s="64">
        <v>1.53</v>
      </c>
    </row>
    <row r="69" spans="1:5" ht="15.75" thickBot="1" x14ac:dyDescent="0.3">
      <c r="A69" s="61" t="s">
        <v>240</v>
      </c>
      <c r="B69" s="63">
        <v>353</v>
      </c>
      <c r="C69" s="63">
        <v>318</v>
      </c>
      <c r="D69" s="63">
        <v>265</v>
      </c>
      <c r="E69" s="64">
        <v>1.77</v>
      </c>
    </row>
    <row r="70" spans="1:5" ht="15.75" thickBot="1" x14ac:dyDescent="0.3">
      <c r="A70" s="61" t="s">
        <v>101</v>
      </c>
      <c r="B70" s="63">
        <v>272</v>
      </c>
      <c r="C70" s="63">
        <v>245</v>
      </c>
      <c r="D70" s="63">
        <v>204</v>
      </c>
      <c r="E70" s="64">
        <v>1.36</v>
      </c>
    </row>
    <row r="71" spans="1:5" ht="15.75" thickBot="1" x14ac:dyDescent="0.3">
      <c r="A71" s="61" t="s">
        <v>102</v>
      </c>
      <c r="B71" s="63">
        <v>286</v>
      </c>
      <c r="C71" s="63">
        <v>257</v>
      </c>
      <c r="D71" s="63">
        <v>215</v>
      </c>
      <c r="E71" s="64">
        <v>1.43</v>
      </c>
    </row>
    <row r="72" spans="1:5" ht="15.75" thickBot="1" x14ac:dyDescent="0.3">
      <c r="A72" s="61" t="s">
        <v>103</v>
      </c>
      <c r="B72" s="63">
        <v>324</v>
      </c>
      <c r="C72" s="63">
        <v>292</v>
      </c>
      <c r="D72" s="63">
        <v>243</v>
      </c>
      <c r="E72" s="64">
        <v>1.62</v>
      </c>
    </row>
    <row r="73" spans="1:5" ht="15.75" thickBot="1" x14ac:dyDescent="0.3">
      <c r="A73" s="61" t="s">
        <v>104</v>
      </c>
      <c r="B73" s="63">
        <v>281</v>
      </c>
      <c r="C73" s="63">
        <v>253</v>
      </c>
      <c r="D73" s="63">
        <v>211</v>
      </c>
      <c r="E73" s="64">
        <v>1.41</v>
      </c>
    </row>
    <row r="74" spans="1:5" ht="15.75" thickBot="1" x14ac:dyDescent="0.3">
      <c r="A74" s="61" t="s">
        <v>105</v>
      </c>
      <c r="B74" s="63">
        <v>268</v>
      </c>
      <c r="C74" s="63">
        <v>241</v>
      </c>
      <c r="D74" s="63">
        <v>201</v>
      </c>
      <c r="E74" s="64">
        <v>1.34</v>
      </c>
    </row>
    <row r="75" spans="1:5" ht="15.75" thickBot="1" x14ac:dyDescent="0.3">
      <c r="A75" s="61" t="s">
        <v>106</v>
      </c>
      <c r="B75" s="63">
        <v>320</v>
      </c>
      <c r="C75" s="63">
        <v>288</v>
      </c>
      <c r="D75" s="63">
        <v>240</v>
      </c>
      <c r="E75" s="64">
        <v>1.6</v>
      </c>
    </row>
    <row r="76" spans="1:5" ht="15.75" thickBot="1" x14ac:dyDescent="0.3">
      <c r="A76" s="61" t="s">
        <v>107</v>
      </c>
      <c r="B76" s="63">
        <v>331</v>
      </c>
      <c r="C76" s="63">
        <v>298</v>
      </c>
      <c r="D76" s="63">
        <v>248</v>
      </c>
      <c r="E76" s="64">
        <v>1.66</v>
      </c>
    </row>
    <row r="77" spans="1:5" ht="15.75" thickBot="1" x14ac:dyDescent="0.3">
      <c r="A77" s="61" t="s">
        <v>108</v>
      </c>
      <c r="B77" s="63">
        <v>317</v>
      </c>
      <c r="C77" s="63">
        <v>285</v>
      </c>
      <c r="D77" s="63">
        <v>238</v>
      </c>
      <c r="E77" s="64">
        <v>1.59</v>
      </c>
    </row>
    <row r="78" spans="1:5" ht="15.75" thickBot="1" x14ac:dyDescent="0.3">
      <c r="A78" s="61" t="s">
        <v>109</v>
      </c>
      <c r="B78" s="63">
        <v>272</v>
      </c>
      <c r="C78" s="63">
        <v>245</v>
      </c>
      <c r="D78" s="63">
        <v>204</v>
      </c>
      <c r="E78" s="64">
        <v>1.36</v>
      </c>
    </row>
    <row r="79" spans="1:5" ht="15.75" thickBot="1" x14ac:dyDescent="0.3">
      <c r="A79" s="61" t="s">
        <v>110</v>
      </c>
      <c r="B79" s="63">
        <v>284</v>
      </c>
      <c r="C79" s="63">
        <v>256</v>
      </c>
      <c r="D79" s="63">
        <v>213</v>
      </c>
      <c r="E79" s="64">
        <v>1.42</v>
      </c>
    </row>
    <row r="80" spans="1:5" ht="15.75" thickBot="1" x14ac:dyDescent="0.3">
      <c r="A80" s="61" t="s">
        <v>111</v>
      </c>
      <c r="B80" s="63">
        <v>290</v>
      </c>
      <c r="C80" s="63">
        <v>261</v>
      </c>
      <c r="D80" s="63">
        <v>218</v>
      </c>
      <c r="E80" s="64">
        <v>1.45</v>
      </c>
    </row>
    <row r="81" spans="1:5" ht="15.75" thickBot="1" x14ac:dyDescent="0.3">
      <c r="A81" s="61" t="s">
        <v>112</v>
      </c>
      <c r="B81" s="63">
        <v>299</v>
      </c>
      <c r="C81" s="63">
        <v>269</v>
      </c>
      <c r="D81" s="63">
        <v>224</v>
      </c>
      <c r="E81" s="64">
        <v>1.5</v>
      </c>
    </row>
    <row r="82" spans="1:5" ht="15.75" thickBot="1" x14ac:dyDescent="0.3">
      <c r="A82" s="61" t="s">
        <v>113</v>
      </c>
      <c r="B82" s="63">
        <v>331</v>
      </c>
      <c r="C82" s="63">
        <v>298</v>
      </c>
      <c r="D82" s="63">
        <v>248</v>
      </c>
      <c r="E82" s="64">
        <v>1.66</v>
      </c>
    </row>
    <row r="83" spans="1:5" ht="15.75" thickBot="1" x14ac:dyDescent="0.3">
      <c r="A83" s="61" t="s">
        <v>114</v>
      </c>
      <c r="B83" s="63">
        <v>266</v>
      </c>
      <c r="C83" s="63">
        <v>239</v>
      </c>
      <c r="D83" s="63">
        <v>200</v>
      </c>
      <c r="E83" s="64">
        <v>1.33</v>
      </c>
    </row>
    <row r="84" spans="1:5" ht="15.75" thickBot="1" x14ac:dyDescent="0.3">
      <c r="A84" s="61" t="s">
        <v>115</v>
      </c>
      <c r="B84" s="63">
        <v>297</v>
      </c>
      <c r="C84" s="63">
        <v>267</v>
      </c>
      <c r="D84" s="63">
        <v>223</v>
      </c>
      <c r="E84" s="64">
        <v>1.49</v>
      </c>
    </row>
    <row r="85" spans="1:5" ht="15.75" thickBot="1" x14ac:dyDescent="0.3">
      <c r="A85" s="61" t="s">
        <v>116</v>
      </c>
      <c r="B85" s="63">
        <v>331</v>
      </c>
      <c r="C85" s="63">
        <v>298</v>
      </c>
      <c r="D85" s="63">
        <v>248</v>
      </c>
      <c r="E85" s="64">
        <v>1.66</v>
      </c>
    </row>
    <row r="86" spans="1:5" ht="15.75" thickBot="1" x14ac:dyDescent="0.3">
      <c r="A86" s="61" t="s">
        <v>117</v>
      </c>
      <c r="B86" s="63">
        <v>311</v>
      </c>
      <c r="C86" s="63">
        <v>280</v>
      </c>
      <c r="D86" s="63">
        <v>233</v>
      </c>
      <c r="E86" s="64">
        <v>1.56</v>
      </c>
    </row>
    <row r="87" spans="1:5" ht="15.75" thickBot="1" x14ac:dyDescent="0.3">
      <c r="A87" s="61" t="s">
        <v>118</v>
      </c>
      <c r="B87" s="63">
        <v>335</v>
      </c>
      <c r="C87" s="63">
        <v>302</v>
      </c>
      <c r="D87" s="63">
        <v>251</v>
      </c>
      <c r="E87" s="64">
        <v>1.68</v>
      </c>
    </row>
    <row r="88" spans="1:5" ht="15.75" thickBot="1" x14ac:dyDescent="0.3">
      <c r="A88" s="61" t="s">
        <v>119</v>
      </c>
      <c r="B88" s="63">
        <v>296</v>
      </c>
      <c r="C88" s="63">
        <v>266</v>
      </c>
      <c r="D88" s="63">
        <v>222</v>
      </c>
      <c r="E88" s="64">
        <v>1.48</v>
      </c>
    </row>
    <row r="89" spans="1:5" ht="15.75" thickBot="1" x14ac:dyDescent="0.3">
      <c r="A89" s="61" t="s">
        <v>120</v>
      </c>
      <c r="B89" s="63">
        <v>282</v>
      </c>
      <c r="C89" s="63">
        <v>254</v>
      </c>
      <c r="D89" s="63">
        <v>212</v>
      </c>
      <c r="E89" s="64">
        <v>1.41</v>
      </c>
    </row>
    <row r="90" spans="1:5" ht="15.75" thickBot="1" x14ac:dyDescent="0.3">
      <c r="A90" s="61" t="s">
        <v>121</v>
      </c>
      <c r="B90" s="63">
        <v>311</v>
      </c>
      <c r="C90" s="63">
        <v>280</v>
      </c>
      <c r="D90" s="63">
        <v>233</v>
      </c>
      <c r="E90" s="64">
        <v>1.56</v>
      </c>
    </row>
    <row r="91" spans="1:5" ht="15.75" thickBot="1" x14ac:dyDescent="0.3">
      <c r="A91" s="61" t="s">
        <v>122</v>
      </c>
      <c r="B91" s="63">
        <v>282</v>
      </c>
      <c r="C91" s="63">
        <v>254</v>
      </c>
      <c r="D91" s="63">
        <v>212</v>
      </c>
      <c r="E91" s="64">
        <v>1.41</v>
      </c>
    </row>
    <row r="92" spans="1:5" ht="15.75" thickBot="1" x14ac:dyDescent="0.3">
      <c r="A92" s="61" t="s">
        <v>123</v>
      </c>
      <c r="B92" s="63">
        <v>287</v>
      </c>
      <c r="C92" s="63">
        <v>258</v>
      </c>
      <c r="D92" s="63">
        <v>215</v>
      </c>
      <c r="E92" s="64">
        <v>1.44</v>
      </c>
    </row>
    <row r="93" spans="1:5" ht="15.75" thickBot="1" x14ac:dyDescent="0.3">
      <c r="A93" s="61" t="s">
        <v>124</v>
      </c>
      <c r="B93" s="63">
        <v>296</v>
      </c>
      <c r="C93" s="63">
        <v>266</v>
      </c>
      <c r="D93" s="63">
        <v>222</v>
      </c>
      <c r="E93" s="64">
        <v>1.48</v>
      </c>
    </row>
    <row r="94" spans="1:5" ht="15.75" thickBot="1" x14ac:dyDescent="0.3">
      <c r="A94" s="61" t="s">
        <v>125</v>
      </c>
      <c r="B94" s="63">
        <v>299</v>
      </c>
      <c r="C94" s="63">
        <v>269</v>
      </c>
      <c r="D94" s="63">
        <v>224</v>
      </c>
      <c r="E94" s="64">
        <v>1.5</v>
      </c>
    </row>
    <row r="95" spans="1:5" ht="15.75" thickBot="1" x14ac:dyDescent="0.3">
      <c r="A95" s="61" t="s">
        <v>126</v>
      </c>
      <c r="B95" s="63">
        <v>322</v>
      </c>
      <c r="C95" s="63">
        <v>290</v>
      </c>
      <c r="D95" s="63">
        <v>242</v>
      </c>
      <c r="E95" s="64">
        <v>1.61</v>
      </c>
    </row>
    <row r="96" spans="1:5" ht="15.75" thickBot="1" x14ac:dyDescent="0.3">
      <c r="A96" s="61" t="s">
        <v>127</v>
      </c>
      <c r="B96" s="63">
        <v>337</v>
      </c>
      <c r="C96" s="63">
        <v>303</v>
      </c>
      <c r="D96" s="63">
        <v>253</v>
      </c>
      <c r="E96" s="64">
        <v>1.69</v>
      </c>
    </row>
    <row r="97" spans="1:5" ht="15.75" thickBot="1" x14ac:dyDescent="0.3">
      <c r="A97" s="61" t="s">
        <v>128</v>
      </c>
      <c r="B97" s="63">
        <v>304</v>
      </c>
      <c r="C97" s="63">
        <v>274</v>
      </c>
      <c r="D97" s="63">
        <v>228</v>
      </c>
      <c r="E97" s="64">
        <v>1.52</v>
      </c>
    </row>
    <row r="98" spans="1:5" ht="15.75" thickBot="1" x14ac:dyDescent="0.3">
      <c r="A98" s="61" t="s">
        <v>129</v>
      </c>
      <c r="B98" s="63">
        <v>243</v>
      </c>
      <c r="C98" s="63">
        <v>219</v>
      </c>
      <c r="D98" s="63">
        <v>182</v>
      </c>
      <c r="E98" s="64">
        <v>1.22</v>
      </c>
    </row>
    <row r="99" spans="1:5" ht="15.75" thickBot="1" x14ac:dyDescent="0.3">
      <c r="A99" s="61" t="s">
        <v>130</v>
      </c>
      <c r="B99" s="63">
        <v>290</v>
      </c>
      <c r="C99" s="63">
        <v>261</v>
      </c>
      <c r="D99" s="63">
        <v>218</v>
      </c>
      <c r="E99" s="64">
        <v>1.45</v>
      </c>
    </row>
    <row r="100" spans="1:5" ht="15.75" thickBot="1" x14ac:dyDescent="0.3">
      <c r="A100" s="61" t="s">
        <v>131</v>
      </c>
      <c r="B100" s="63">
        <v>220</v>
      </c>
      <c r="C100" s="63">
        <v>198</v>
      </c>
      <c r="D100" s="63">
        <v>165</v>
      </c>
      <c r="E100" s="64">
        <v>1.1000000000000001</v>
      </c>
    </row>
    <row r="101" spans="1:5" ht="15.75" thickBot="1" x14ac:dyDescent="0.3">
      <c r="A101" s="61" t="s">
        <v>132</v>
      </c>
      <c r="B101" s="63">
        <v>342</v>
      </c>
      <c r="C101" s="63">
        <v>308</v>
      </c>
      <c r="D101" s="63">
        <v>257</v>
      </c>
      <c r="E101" s="64">
        <v>1.71</v>
      </c>
    </row>
    <row r="102" spans="1:5" ht="15.75" thickBot="1" x14ac:dyDescent="0.3">
      <c r="A102" s="61" t="s">
        <v>133</v>
      </c>
      <c r="B102" s="63">
        <v>306</v>
      </c>
      <c r="C102" s="63">
        <v>275</v>
      </c>
      <c r="D102" s="63">
        <v>230</v>
      </c>
      <c r="E102" s="64">
        <v>1.53</v>
      </c>
    </row>
    <row r="103" spans="1:5" ht="15.75" thickBot="1" x14ac:dyDescent="0.3">
      <c r="A103" s="61" t="s">
        <v>134</v>
      </c>
      <c r="B103" s="63">
        <v>318</v>
      </c>
      <c r="C103" s="63">
        <v>286</v>
      </c>
      <c r="D103" s="63">
        <v>239</v>
      </c>
      <c r="E103" s="64">
        <v>1.59</v>
      </c>
    </row>
    <row r="104" spans="1:5" ht="15.75" thickBot="1" x14ac:dyDescent="0.3">
      <c r="A104" s="61" t="s">
        <v>135</v>
      </c>
      <c r="B104" s="63">
        <v>321</v>
      </c>
      <c r="C104" s="63">
        <v>289</v>
      </c>
      <c r="D104" s="63">
        <v>241</v>
      </c>
      <c r="E104" s="64">
        <v>1.61</v>
      </c>
    </row>
    <row r="105" spans="1:5" ht="15.75" thickBot="1" x14ac:dyDescent="0.3">
      <c r="A105" s="61" t="s">
        <v>136</v>
      </c>
      <c r="B105" s="63">
        <v>455</v>
      </c>
      <c r="C105" s="63">
        <v>410</v>
      </c>
      <c r="D105" s="63">
        <v>341</v>
      </c>
      <c r="E105" s="64">
        <v>2.2799999999999998</v>
      </c>
    </row>
    <row r="106" spans="1:5" ht="15.75" thickBot="1" x14ac:dyDescent="0.3">
      <c r="A106" s="61" t="s">
        <v>137</v>
      </c>
      <c r="B106" s="63">
        <v>276</v>
      </c>
      <c r="C106" s="63">
        <v>248</v>
      </c>
      <c r="D106" s="63">
        <v>207</v>
      </c>
      <c r="E106" s="64">
        <v>1.38</v>
      </c>
    </row>
    <row r="107" spans="1:5" ht="15.75" thickBot="1" x14ac:dyDescent="0.3">
      <c r="A107" s="61" t="s">
        <v>138</v>
      </c>
      <c r="B107" s="63">
        <v>280</v>
      </c>
      <c r="C107" s="63">
        <v>252</v>
      </c>
      <c r="D107" s="63">
        <v>210</v>
      </c>
      <c r="E107" s="64">
        <v>1.4</v>
      </c>
    </row>
    <row r="108" spans="1:5" ht="15.75" thickBot="1" x14ac:dyDescent="0.3">
      <c r="A108" s="61" t="s">
        <v>139</v>
      </c>
      <c r="B108" s="63">
        <v>277</v>
      </c>
      <c r="C108" s="63">
        <v>249</v>
      </c>
      <c r="D108" s="63">
        <v>208</v>
      </c>
      <c r="E108" s="64">
        <v>1.39</v>
      </c>
    </row>
    <row r="109" spans="1:5" ht="15.75" thickBot="1" x14ac:dyDescent="0.3">
      <c r="A109" s="61" t="s">
        <v>140</v>
      </c>
      <c r="B109" s="63">
        <v>322</v>
      </c>
      <c r="C109" s="63">
        <v>290</v>
      </c>
      <c r="D109" s="63">
        <v>242</v>
      </c>
      <c r="E109" s="64">
        <v>1.61</v>
      </c>
    </row>
    <row r="110" spans="1:5" ht="15.75" thickBot="1" x14ac:dyDescent="0.3">
      <c r="A110" s="61" t="s">
        <v>141</v>
      </c>
      <c r="B110" s="63">
        <v>280</v>
      </c>
      <c r="C110" s="63">
        <v>252</v>
      </c>
      <c r="D110" s="63">
        <v>210</v>
      </c>
      <c r="E110" s="64">
        <v>1.4</v>
      </c>
    </row>
    <row r="111" spans="1:5" ht="15.75" thickBot="1" x14ac:dyDescent="0.3">
      <c r="A111" s="61" t="s">
        <v>142</v>
      </c>
      <c r="B111" s="63">
        <v>276</v>
      </c>
      <c r="C111" s="63">
        <v>248</v>
      </c>
      <c r="D111" s="63">
        <v>207</v>
      </c>
      <c r="E111" s="64">
        <v>1.38</v>
      </c>
    </row>
    <row r="112" spans="1:5" ht="15.75" thickBot="1" x14ac:dyDescent="0.3">
      <c r="A112" s="61" t="s">
        <v>143</v>
      </c>
      <c r="B112" s="63">
        <v>279</v>
      </c>
      <c r="C112" s="63">
        <v>251</v>
      </c>
      <c r="D112" s="63">
        <v>209</v>
      </c>
      <c r="E112" s="64">
        <v>1.4</v>
      </c>
    </row>
    <row r="113" spans="1:5" ht="15.75" thickBot="1" x14ac:dyDescent="0.3">
      <c r="A113" s="61" t="s">
        <v>144</v>
      </c>
      <c r="B113" s="63">
        <v>257</v>
      </c>
      <c r="C113" s="63">
        <v>231</v>
      </c>
      <c r="D113" s="63">
        <v>193</v>
      </c>
      <c r="E113" s="64">
        <v>1.29</v>
      </c>
    </row>
    <row r="114" spans="1:5" ht="15.75" thickBot="1" x14ac:dyDescent="0.3">
      <c r="A114" s="61" t="s">
        <v>145</v>
      </c>
      <c r="B114" s="63">
        <v>287</v>
      </c>
      <c r="C114" s="63">
        <v>258</v>
      </c>
      <c r="D114" s="63">
        <v>215</v>
      </c>
      <c r="E114" s="64">
        <v>1.44</v>
      </c>
    </row>
    <row r="115" spans="1:5" ht="15.75" thickBot="1" x14ac:dyDescent="0.3">
      <c r="A115" s="61" t="s">
        <v>146</v>
      </c>
      <c r="B115" s="63">
        <v>317</v>
      </c>
      <c r="C115" s="63">
        <v>285</v>
      </c>
      <c r="D115" s="63">
        <v>238</v>
      </c>
      <c r="E115" s="64">
        <v>1.59</v>
      </c>
    </row>
    <row r="116" spans="1:5" ht="15.75" thickBot="1" x14ac:dyDescent="0.3">
      <c r="A116" s="61" t="s">
        <v>147</v>
      </c>
      <c r="B116" s="63">
        <v>291</v>
      </c>
      <c r="C116" s="63">
        <v>262</v>
      </c>
      <c r="D116" s="63">
        <v>218</v>
      </c>
      <c r="E116" s="64">
        <v>1.46</v>
      </c>
    </row>
    <row r="117" spans="1:5" ht="15.75" thickBot="1" x14ac:dyDescent="0.3">
      <c r="A117" s="61" t="s">
        <v>148</v>
      </c>
      <c r="B117" s="63">
        <v>282</v>
      </c>
      <c r="C117" s="63">
        <v>254</v>
      </c>
      <c r="D117" s="63">
        <v>212</v>
      </c>
      <c r="E117" s="64">
        <v>1.41</v>
      </c>
    </row>
    <row r="118" spans="1:5" ht="15.75" thickBot="1" x14ac:dyDescent="0.3">
      <c r="A118" s="61" t="s">
        <v>149</v>
      </c>
      <c r="B118" s="63">
        <v>321</v>
      </c>
      <c r="C118" s="63">
        <v>289</v>
      </c>
      <c r="D118" s="63">
        <v>241</v>
      </c>
      <c r="E118" s="64">
        <v>1.61</v>
      </c>
    </row>
    <row r="119" spans="1:5" ht="15.75" thickBot="1" x14ac:dyDescent="0.3">
      <c r="A119" s="62" t="s">
        <v>150</v>
      </c>
      <c r="B119" s="63">
        <v>282</v>
      </c>
      <c r="C119" s="63">
        <v>254</v>
      </c>
      <c r="D119" s="63">
        <v>212</v>
      </c>
      <c r="E119" s="64">
        <v>1.41</v>
      </c>
    </row>
    <row r="120" spans="1:5" ht="15.75" thickBot="1" x14ac:dyDescent="0.3">
      <c r="A120" s="61" t="s">
        <v>151</v>
      </c>
      <c r="B120" s="63">
        <v>269</v>
      </c>
      <c r="C120" s="63">
        <v>242</v>
      </c>
      <c r="D120" s="63">
        <v>202</v>
      </c>
      <c r="E120" s="64">
        <v>1.35</v>
      </c>
    </row>
    <row r="121" spans="1:5" ht="15.75" thickBot="1" x14ac:dyDescent="0.3">
      <c r="A121" s="61" t="s">
        <v>152</v>
      </c>
      <c r="B121" s="63">
        <v>263</v>
      </c>
      <c r="C121" s="63">
        <v>237</v>
      </c>
      <c r="D121" s="63">
        <v>197</v>
      </c>
      <c r="E121" s="64">
        <v>1.32</v>
      </c>
    </row>
    <row r="122" spans="1:5" ht="15.75" thickBot="1" x14ac:dyDescent="0.3">
      <c r="A122" s="61" t="s">
        <v>153</v>
      </c>
      <c r="B122" s="63">
        <v>284</v>
      </c>
      <c r="C122" s="63">
        <v>256</v>
      </c>
      <c r="D122" s="63">
        <v>213</v>
      </c>
      <c r="E122" s="64">
        <v>1.42</v>
      </c>
    </row>
    <row r="123" spans="1:5" ht="15.75" thickBot="1" x14ac:dyDescent="0.3">
      <c r="A123" s="61" t="s">
        <v>154</v>
      </c>
      <c r="B123" s="63">
        <v>311</v>
      </c>
      <c r="C123" s="63">
        <v>280</v>
      </c>
      <c r="D123" s="63">
        <v>233</v>
      </c>
      <c r="E123" s="64">
        <v>1.56</v>
      </c>
    </row>
    <row r="124" spans="1:5" ht="15.75" thickBot="1" x14ac:dyDescent="0.3">
      <c r="A124" s="61" t="s">
        <v>155</v>
      </c>
      <c r="B124" s="63">
        <v>305</v>
      </c>
      <c r="C124" s="63">
        <v>275</v>
      </c>
      <c r="D124" s="63">
        <v>229</v>
      </c>
      <c r="E124" s="64">
        <v>1.53</v>
      </c>
    </row>
    <row r="125" spans="1:5" ht="15.75" thickBot="1" x14ac:dyDescent="0.3">
      <c r="A125" s="61" t="s">
        <v>156</v>
      </c>
      <c r="B125" s="63">
        <v>310</v>
      </c>
      <c r="C125" s="63">
        <v>279</v>
      </c>
      <c r="D125" s="63">
        <v>233</v>
      </c>
      <c r="E125" s="64">
        <v>1.55</v>
      </c>
    </row>
    <row r="126" spans="1:5" ht="15.75" thickBot="1" x14ac:dyDescent="0.3">
      <c r="A126" s="61" t="s">
        <v>157</v>
      </c>
      <c r="B126" s="63">
        <v>292</v>
      </c>
      <c r="C126" s="63">
        <v>263</v>
      </c>
      <c r="D126" s="63">
        <v>219</v>
      </c>
      <c r="E126" s="64">
        <v>1.46</v>
      </c>
    </row>
    <row r="127" spans="1:5" ht="15.75" thickBot="1" x14ac:dyDescent="0.3">
      <c r="A127" s="61" t="s">
        <v>158</v>
      </c>
      <c r="B127" s="63">
        <v>295</v>
      </c>
      <c r="C127" s="63">
        <v>266</v>
      </c>
      <c r="D127" s="63">
        <v>221</v>
      </c>
      <c r="E127" s="64">
        <v>1.48</v>
      </c>
    </row>
    <row r="128" spans="1:5" ht="15.75" thickBot="1" x14ac:dyDescent="0.3">
      <c r="A128" s="61" t="s">
        <v>159</v>
      </c>
      <c r="B128" s="63">
        <v>284</v>
      </c>
      <c r="C128" s="63">
        <v>256</v>
      </c>
      <c r="D128" s="63">
        <v>213</v>
      </c>
      <c r="E128" s="64">
        <v>1.42</v>
      </c>
    </row>
    <row r="129" spans="1:5" ht="15.75" thickBot="1" x14ac:dyDescent="0.3">
      <c r="A129" s="61" t="s">
        <v>160</v>
      </c>
      <c r="B129" s="63">
        <v>300</v>
      </c>
      <c r="C129" s="63">
        <v>270</v>
      </c>
      <c r="D129" s="63">
        <v>225</v>
      </c>
      <c r="E129" s="64">
        <v>1.5</v>
      </c>
    </row>
    <row r="130" spans="1:5" ht="15.75" thickBot="1" x14ac:dyDescent="0.3">
      <c r="A130" s="61" t="s">
        <v>161</v>
      </c>
      <c r="B130" s="63">
        <v>390</v>
      </c>
      <c r="C130" s="63">
        <v>351</v>
      </c>
      <c r="D130" s="63">
        <v>293</v>
      </c>
      <c r="E130" s="64">
        <v>1.95</v>
      </c>
    </row>
    <row r="131" spans="1:5" ht="15.75" thickBot="1" x14ac:dyDescent="0.3">
      <c r="A131" s="61" t="s">
        <v>162</v>
      </c>
      <c r="B131" s="63">
        <v>288</v>
      </c>
      <c r="C131" s="63">
        <v>259</v>
      </c>
      <c r="D131" s="63">
        <v>216</v>
      </c>
      <c r="E131" s="64">
        <v>1.44</v>
      </c>
    </row>
    <row r="132" spans="1:5" ht="15.75" thickBot="1" x14ac:dyDescent="0.3">
      <c r="A132" s="61" t="s">
        <v>163</v>
      </c>
      <c r="B132" s="63">
        <v>331</v>
      </c>
      <c r="C132" s="63">
        <v>298</v>
      </c>
      <c r="D132" s="63">
        <v>248</v>
      </c>
      <c r="E132" s="64">
        <v>1.66</v>
      </c>
    </row>
    <row r="133" spans="1:5" ht="15.75" thickBot="1" x14ac:dyDescent="0.3">
      <c r="A133" s="61" t="s">
        <v>164</v>
      </c>
      <c r="B133" s="63">
        <v>259</v>
      </c>
      <c r="C133" s="63">
        <v>233</v>
      </c>
      <c r="D133" s="63">
        <v>194</v>
      </c>
      <c r="E133" s="64">
        <v>1.3</v>
      </c>
    </row>
    <row r="134" spans="1:5" ht="15.75" thickBot="1" x14ac:dyDescent="0.3">
      <c r="A134" s="61" t="s">
        <v>165</v>
      </c>
      <c r="B134" s="63">
        <v>252</v>
      </c>
      <c r="C134" s="63">
        <v>227</v>
      </c>
      <c r="D134" s="63">
        <v>189</v>
      </c>
      <c r="E134" s="64">
        <v>1.26</v>
      </c>
    </row>
    <row r="135" spans="1:5" ht="15.75" thickBot="1" x14ac:dyDescent="0.3">
      <c r="A135" s="61" t="s">
        <v>166</v>
      </c>
      <c r="B135" s="63">
        <v>298</v>
      </c>
      <c r="C135" s="63">
        <v>268</v>
      </c>
      <c r="D135" s="63">
        <v>224</v>
      </c>
      <c r="E135" s="64">
        <v>1.49</v>
      </c>
    </row>
    <row r="136" spans="1:5" ht="15.75" thickBot="1" x14ac:dyDescent="0.3">
      <c r="A136" s="61" t="s">
        <v>167</v>
      </c>
      <c r="B136" s="63">
        <v>295</v>
      </c>
      <c r="C136" s="63">
        <v>266</v>
      </c>
      <c r="D136" s="63">
        <v>221</v>
      </c>
      <c r="E136" s="64">
        <v>1.48</v>
      </c>
    </row>
    <row r="137" spans="1:5" ht="15.75" thickBot="1" x14ac:dyDescent="0.3">
      <c r="A137" s="61" t="s">
        <v>168</v>
      </c>
      <c r="B137" s="63">
        <v>271</v>
      </c>
      <c r="C137" s="63">
        <v>244</v>
      </c>
      <c r="D137" s="63">
        <v>203</v>
      </c>
      <c r="E137" s="64">
        <v>1.36</v>
      </c>
    </row>
    <row r="138" spans="1:5" ht="15.75" thickBot="1" x14ac:dyDescent="0.3">
      <c r="A138" s="61" t="s">
        <v>169</v>
      </c>
      <c r="B138" s="63">
        <v>333</v>
      </c>
      <c r="C138" s="63">
        <v>300</v>
      </c>
      <c r="D138" s="63">
        <v>250</v>
      </c>
      <c r="E138" s="64">
        <v>1.67</v>
      </c>
    </row>
    <row r="139" spans="1:5" ht="15.75" thickBot="1" x14ac:dyDescent="0.3">
      <c r="A139" s="61" t="s">
        <v>170</v>
      </c>
      <c r="B139" s="63">
        <v>283</v>
      </c>
      <c r="C139" s="63">
        <v>255</v>
      </c>
      <c r="D139" s="63">
        <v>212</v>
      </c>
      <c r="E139" s="64">
        <v>1.42</v>
      </c>
    </row>
    <row r="140" spans="1:5" ht="15.75" thickBot="1" x14ac:dyDescent="0.3">
      <c r="A140" s="61" t="s">
        <v>171</v>
      </c>
      <c r="B140" s="63">
        <v>279</v>
      </c>
      <c r="C140" s="63">
        <v>251</v>
      </c>
      <c r="D140" s="63">
        <v>209</v>
      </c>
      <c r="E140" s="64">
        <v>1.4</v>
      </c>
    </row>
    <row r="141" spans="1:5" ht="15.75" thickBot="1" x14ac:dyDescent="0.3">
      <c r="A141" s="61" t="s">
        <v>172</v>
      </c>
      <c r="B141" s="63">
        <v>297</v>
      </c>
      <c r="C141" s="63">
        <v>267</v>
      </c>
      <c r="D141" s="63">
        <v>223</v>
      </c>
      <c r="E141" s="64">
        <v>1.49</v>
      </c>
    </row>
    <row r="142" spans="1:5" ht="15.75" thickBot="1" x14ac:dyDescent="0.3">
      <c r="A142" s="61" t="s">
        <v>173</v>
      </c>
      <c r="B142" s="63">
        <v>291</v>
      </c>
      <c r="C142" s="63">
        <v>262</v>
      </c>
      <c r="D142" s="63">
        <v>218</v>
      </c>
      <c r="E142" s="64">
        <v>1.46</v>
      </c>
    </row>
    <row r="143" spans="1:5" ht="15.75" thickBot="1" x14ac:dyDescent="0.3">
      <c r="A143" s="61" t="s">
        <v>174</v>
      </c>
      <c r="B143" s="63">
        <v>180</v>
      </c>
      <c r="C143" s="63">
        <v>162</v>
      </c>
      <c r="D143" s="63">
        <v>135</v>
      </c>
      <c r="E143" s="64">
        <v>0.9</v>
      </c>
    </row>
    <row r="144" spans="1:5" ht="15.75" thickBot="1" x14ac:dyDescent="0.3">
      <c r="A144" s="61" t="s">
        <v>175</v>
      </c>
      <c r="B144" s="63">
        <v>348</v>
      </c>
      <c r="C144" s="63">
        <v>313</v>
      </c>
      <c r="D144" s="63">
        <v>261</v>
      </c>
      <c r="E144" s="64">
        <v>1.74</v>
      </c>
    </row>
    <row r="145" spans="1:5" ht="15.75" thickBot="1" x14ac:dyDescent="0.3">
      <c r="A145" s="61" t="s">
        <v>176</v>
      </c>
      <c r="B145" s="63">
        <v>369</v>
      </c>
      <c r="C145" s="63">
        <v>332</v>
      </c>
      <c r="D145" s="63">
        <v>277</v>
      </c>
      <c r="E145" s="64">
        <v>1.85</v>
      </c>
    </row>
    <row r="146" spans="1:5" ht="15.75" thickBot="1" x14ac:dyDescent="0.3">
      <c r="A146" s="61" t="s">
        <v>177</v>
      </c>
      <c r="B146" s="63">
        <v>259</v>
      </c>
      <c r="C146" s="63">
        <v>233</v>
      </c>
      <c r="D146" s="63">
        <v>194</v>
      </c>
      <c r="E146" s="64">
        <v>1.3</v>
      </c>
    </row>
    <row r="147" spans="1:5" ht="15.75" thickBot="1" x14ac:dyDescent="0.3">
      <c r="A147" s="61" t="s">
        <v>178</v>
      </c>
      <c r="B147" s="63">
        <v>289</v>
      </c>
      <c r="C147" s="63">
        <v>260</v>
      </c>
      <c r="D147" s="63">
        <v>217</v>
      </c>
      <c r="E147" s="64">
        <v>1.45</v>
      </c>
    </row>
    <row r="148" spans="1:5" ht="15.75" thickBot="1" x14ac:dyDescent="0.3">
      <c r="A148" s="61" t="s">
        <v>179</v>
      </c>
      <c r="B148" s="63">
        <v>314</v>
      </c>
      <c r="C148" s="63">
        <v>283</v>
      </c>
      <c r="D148" s="63">
        <v>236</v>
      </c>
      <c r="E148" s="64">
        <v>1.57</v>
      </c>
    </row>
    <row r="149" spans="1:5" ht="15.75" thickBot="1" x14ac:dyDescent="0.3">
      <c r="A149" s="61" t="s">
        <v>180</v>
      </c>
      <c r="B149" s="63">
        <v>277</v>
      </c>
      <c r="C149" s="63">
        <v>249</v>
      </c>
      <c r="D149" s="63">
        <v>208</v>
      </c>
      <c r="E149" s="64">
        <v>1.39</v>
      </c>
    </row>
    <row r="150" spans="1:5" ht="15.75" thickBot="1" x14ac:dyDescent="0.3">
      <c r="A150" s="61" t="s">
        <v>181</v>
      </c>
      <c r="B150" s="63">
        <v>317</v>
      </c>
      <c r="C150" s="63">
        <v>285</v>
      </c>
      <c r="D150" s="63">
        <v>238</v>
      </c>
      <c r="E150" s="64">
        <v>1.59</v>
      </c>
    </row>
    <row r="151" spans="1:5" ht="15.75" thickBot="1" x14ac:dyDescent="0.3">
      <c r="A151" s="61" t="s">
        <v>182</v>
      </c>
      <c r="B151" s="63">
        <v>273</v>
      </c>
      <c r="C151" s="63">
        <v>246</v>
      </c>
      <c r="D151" s="63">
        <v>205</v>
      </c>
      <c r="E151" s="64">
        <v>1.37</v>
      </c>
    </row>
    <row r="152" spans="1:5" ht="15.75" thickBot="1" x14ac:dyDescent="0.3">
      <c r="A152" s="61" t="s">
        <v>183</v>
      </c>
      <c r="B152" s="63">
        <v>274</v>
      </c>
      <c r="C152" s="63">
        <v>247</v>
      </c>
      <c r="D152" s="63">
        <v>206</v>
      </c>
      <c r="E152" s="64">
        <v>1.37</v>
      </c>
    </row>
    <row r="153" spans="1:5" ht="15.75" thickBot="1" x14ac:dyDescent="0.3">
      <c r="A153" s="61" t="s">
        <v>184</v>
      </c>
      <c r="B153" s="63">
        <v>284</v>
      </c>
      <c r="C153" s="63">
        <v>256</v>
      </c>
      <c r="D153" s="63">
        <v>213</v>
      </c>
      <c r="E153" s="64">
        <v>1.42</v>
      </c>
    </row>
    <row r="154" spans="1:5" ht="15.75" thickBot="1" x14ac:dyDescent="0.3">
      <c r="A154" s="61" t="s">
        <v>185</v>
      </c>
      <c r="B154" s="63">
        <v>293</v>
      </c>
      <c r="C154" s="63">
        <v>264</v>
      </c>
      <c r="D154" s="63">
        <v>220</v>
      </c>
      <c r="E154" s="64">
        <v>1.47</v>
      </c>
    </row>
    <row r="155" spans="1:5" ht="15.75" thickBot="1" x14ac:dyDescent="0.3">
      <c r="A155" s="61" t="s">
        <v>186</v>
      </c>
      <c r="B155" s="63">
        <v>296</v>
      </c>
      <c r="C155" s="63">
        <v>266</v>
      </c>
      <c r="D155" s="63">
        <v>222</v>
      </c>
      <c r="E155" s="64">
        <v>1.48</v>
      </c>
    </row>
    <row r="156" spans="1:5" ht="15.75" thickBot="1" x14ac:dyDescent="0.3">
      <c r="A156" s="61" t="s">
        <v>187</v>
      </c>
      <c r="B156" s="63">
        <v>231</v>
      </c>
      <c r="C156" s="63">
        <v>208</v>
      </c>
      <c r="D156" s="63">
        <v>173</v>
      </c>
      <c r="E156" s="64">
        <v>1.1599999999999999</v>
      </c>
    </row>
    <row r="157" spans="1:5" ht="15.75" thickBot="1" x14ac:dyDescent="0.3">
      <c r="A157" s="61" t="s">
        <v>188</v>
      </c>
      <c r="B157" s="63">
        <v>352</v>
      </c>
      <c r="C157" s="63">
        <v>317</v>
      </c>
      <c r="D157" s="63">
        <v>264</v>
      </c>
      <c r="E157" s="64">
        <v>1.76</v>
      </c>
    </row>
    <row r="158" spans="1:5" ht="15.75" thickBot="1" x14ac:dyDescent="0.3">
      <c r="A158" s="61" t="s">
        <v>189</v>
      </c>
      <c r="B158" s="63">
        <v>325</v>
      </c>
      <c r="C158" s="63">
        <v>293</v>
      </c>
      <c r="D158" s="63">
        <v>244</v>
      </c>
      <c r="E158" s="64">
        <v>1.63</v>
      </c>
    </row>
    <row r="159" spans="1:5" ht="15.75" thickBot="1" x14ac:dyDescent="0.3">
      <c r="A159" s="61" t="s">
        <v>190</v>
      </c>
      <c r="B159" s="63">
        <v>305</v>
      </c>
      <c r="C159" s="63">
        <v>275</v>
      </c>
      <c r="D159" s="63">
        <v>229</v>
      </c>
      <c r="E159" s="64">
        <v>1.53</v>
      </c>
    </row>
    <row r="160" spans="1:5" ht="15.75" thickBot="1" x14ac:dyDescent="0.3">
      <c r="A160" s="61" t="s">
        <v>191</v>
      </c>
      <c r="B160" s="63">
        <v>326</v>
      </c>
      <c r="C160" s="63">
        <v>293</v>
      </c>
      <c r="D160" s="63">
        <v>245</v>
      </c>
      <c r="E160" s="64">
        <v>1.63</v>
      </c>
    </row>
    <row r="161" spans="1:5" ht="15.75" thickBot="1" x14ac:dyDescent="0.3">
      <c r="A161" s="61" t="s">
        <v>192</v>
      </c>
      <c r="B161" s="63">
        <v>286</v>
      </c>
      <c r="C161" s="63">
        <v>257</v>
      </c>
      <c r="D161" s="63">
        <v>215</v>
      </c>
      <c r="E161" s="64">
        <v>1.43</v>
      </c>
    </row>
    <row r="162" spans="1:5" ht="15.75" thickBot="1" x14ac:dyDescent="0.3">
      <c r="A162" s="61" t="s">
        <v>193</v>
      </c>
      <c r="B162" s="63">
        <v>293</v>
      </c>
      <c r="C162" s="63">
        <v>264</v>
      </c>
      <c r="D162" s="63">
        <v>220</v>
      </c>
      <c r="E162" s="64">
        <v>1.47</v>
      </c>
    </row>
    <row r="163" spans="1:5" ht="15.75" thickBot="1" x14ac:dyDescent="0.3">
      <c r="A163" s="61" t="s">
        <v>194</v>
      </c>
      <c r="B163" s="63">
        <v>287</v>
      </c>
      <c r="C163" s="63">
        <v>258</v>
      </c>
      <c r="D163" s="63">
        <v>215</v>
      </c>
      <c r="E163" s="64">
        <v>1.44</v>
      </c>
    </row>
    <row r="164" spans="1:5" ht="15.75" thickBot="1" x14ac:dyDescent="0.3">
      <c r="A164" s="61" t="s">
        <v>195</v>
      </c>
      <c r="B164" s="63">
        <v>294</v>
      </c>
      <c r="C164" s="63">
        <v>265</v>
      </c>
      <c r="D164" s="63">
        <v>221</v>
      </c>
      <c r="E164" s="64">
        <v>1.47</v>
      </c>
    </row>
    <row r="165" spans="1:5" ht="15.75" thickBot="1" x14ac:dyDescent="0.3">
      <c r="A165" s="61" t="s">
        <v>196</v>
      </c>
      <c r="B165" s="63">
        <v>239</v>
      </c>
      <c r="C165" s="63">
        <v>215</v>
      </c>
      <c r="D165" s="63">
        <v>179</v>
      </c>
      <c r="E165" s="64">
        <v>1.2</v>
      </c>
    </row>
    <row r="166" spans="1:5" ht="15.75" thickBot="1" x14ac:dyDescent="0.3">
      <c r="A166" s="61" t="s">
        <v>197</v>
      </c>
      <c r="B166" s="63">
        <v>302</v>
      </c>
      <c r="C166" s="63">
        <v>272</v>
      </c>
      <c r="D166" s="63">
        <v>227</v>
      </c>
      <c r="E166" s="64">
        <v>1.51</v>
      </c>
    </row>
    <row r="167" spans="1:5" ht="15.75" thickBot="1" x14ac:dyDescent="0.3">
      <c r="A167" s="61" t="s">
        <v>198</v>
      </c>
      <c r="B167" s="63">
        <v>288</v>
      </c>
      <c r="C167" s="63">
        <v>259</v>
      </c>
      <c r="D167" s="63">
        <v>216</v>
      </c>
      <c r="E167" s="64">
        <v>1.44</v>
      </c>
    </row>
    <row r="168" spans="1:5" ht="15.75" thickBot="1" x14ac:dyDescent="0.3">
      <c r="A168" s="61" t="s">
        <v>199</v>
      </c>
      <c r="B168" s="63">
        <v>288</v>
      </c>
      <c r="C168" s="63">
        <v>259</v>
      </c>
      <c r="D168" s="63">
        <v>216</v>
      </c>
      <c r="E168" s="64">
        <v>1.44</v>
      </c>
    </row>
    <row r="169" spans="1:5" ht="15.75" thickBot="1" x14ac:dyDescent="0.3">
      <c r="A169" s="61" t="s">
        <v>200</v>
      </c>
      <c r="B169" s="63">
        <v>308</v>
      </c>
      <c r="C169" s="63">
        <v>277</v>
      </c>
      <c r="D169" s="63">
        <v>231</v>
      </c>
      <c r="E169" s="64">
        <v>1.54</v>
      </c>
    </row>
    <row r="170" spans="1:5" ht="15.75" thickBot="1" x14ac:dyDescent="0.3">
      <c r="A170" s="61" t="s">
        <v>201</v>
      </c>
      <c r="B170" s="63">
        <v>293</v>
      </c>
      <c r="C170" s="63">
        <v>264</v>
      </c>
      <c r="D170" s="63">
        <v>220</v>
      </c>
      <c r="E170" s="64">
        <v>1.47</v>
      </c>
    </row>
    <row r="171" spans="1:5" ht="15.75" thickBot="1" x14ac:dyDescent="0.3">
      <c r="A171" s="61" t="s">
        <v>202</v>
      </c>
      <c r="B171" s="63">
        <v>331</v>
      </c>
      <c r="C171" s="63">
        <v>298</v>
      </c>
      <c r="D171" s="63">
        <v>248</v>
      </c>
      <c r="E171" s="64">
        <v>1.66</v>
      </c>
    </row>
    <row r="172" spans="1:5" ht="15.75" thickBot="1" x14ac:dyDescent="0.3">
      <c r="A172" s="61" t="s">
        <v>203</v>
      </c>
      <c r="B172" s="63">
        <v>307</v>
      </c>
      <c r="C172" s="63">
        <v>276</v>
      </c>
      <c r="D172" s="63">
        <v>230</v>
      </c>
      <c r="E172" s="64">
        <v>1.54</v>
      </c>
    </row>
    <row r="173" spans="1:5" ht="15.75" thickBot="1" x14ac:dyDescent="0.3">
      <c r="A173" s="61" t="s">
        <v>204</v>
      </c>
      <c r="B173" s="63">
        <v>266</v>
      </c>
      <c r="C173" s="63">
        <v>239</v>
      </c>
      <c r="D173" s="63">
        <v>200</v>
      </c>
      <c r="E173" s="64">
        <v>1.33</v>
      </c>
    </row>
    <row r="174" spans="1:5" ht="15.75" thickBot="1" x14ac:dyDescent="0.3">
      <c r="A174" s="61" t="s">
        <v>205</v>
      </c>
      <c r="B174" s="63">
        <v>306</v>
      </c>
      <c r="C174" s="63">
        <v>275</v>
      </c>
      <c r="D174" s="63">
        <v>230</v>
      </c>
      <c r="E174" s="64">
        <v>1.53</v>
      </c>
    </row>
    <row r="175" spans="1:5" ht="15.75" thickBot="1" x14ac:dyDescent="0.3">
      <c r="A175" s="61" t="s">
        <v>206</v>
      </c>
      <c r="B175" s="63">
        <v>237</v>
      </c>
      <c r="C175" s="63">
        <v>213</v>
      </c>
      <c r="D175" s="63">
        <v>178</v>
      </c>
      <c r="E175" s="64">
        <v>1.19</v>
      </c>
    </row>
    <row r="176" spans="1:5" ht="15.75" thickBot="1" x14ac:dyDescent="0.3">
      <c r="A176" s="61" t="s">
        <v>207</v>
      </c>
      <c r="B176" s="63">
        <v>275</v>
      </c>
      <c r="C176" s="63">
        <v>248</v>
      </c>
      <c r="D176" s="63">
        <v>206</v>
      </c>
      <c r="E176" s="64">
        <v>1.38</v>
      </c>
    </row>
    <row r="177" spans="1:5" ht="15.75" thickBot="1" x14ac:dyDescent="0.3">
      <c r="A177" s="61" t="s">
        <v>208</v>
      </c>
      <c r="B177" s="63">
        <v>310</v>
      </c>
      <c r="C177" s="63">
        <v>279</v>
      </c>
      <c r="D177" s="63">
        <v>233</v>
      </c>
      <c r="E177" s="64">
        <v>1.55</v>
      </c>
    </row>
    <row r="178" spans="1:5" ht="15.75" thickBot="1" x14ac:dyDescent="0.3">
      <c r="A178" s="61" t="s">
        <v>209</v>
      </c>
      <c r="B178" s="63">
        <v>299</v>
      </c>
      <c r="C178" s="63">
        <v>269</v>
      </c>
      <c r="D178" s="63">
        <v>224</v>
      </c>
      <c r="E178" s="64">
        <v>1.5</v>
      </c>
    </row>
    <row r="179" spans="1:5" ht="15.75" thickBot="1" x14ac:dyDescent="0.3">
      <c r="A179" s="61" t="s">
        <v>210</v>
      </c>
      <c r="B179" s="63">
        <v>325</v>
      </c>
      <c r="C179" s="63">
        <v>293</v>
      </c>
      <c r="D179" s="63">
        <v>244</v>
      </c>
      <c r="E179" s="64">
        <v>1.63</v>
      </c>
    </row>
    <row r="180" spans="1:5" ht="15.75" thickBot="1" x14ac:dyDescent="0.3">
      <c r="A180" s="61" t="s">
        <v>211</v>
      </c>
      <c r="B180" s="63">
        <v>355</v>
      </c>
      <c r="C180" s="63">
        <v>320</v>
      </c>
      <c r="D180" s="63">
        <v>266</v>
      </c>
      <c r="E180" s="64">
        <v>1.78</v>
      </c>
    </row>
    <row r="181" spans="1:5" ht="15.75" thickBot="1" x14ac:dyDescent="0.3">
      <c r="A181" s="61" t="s">
        <v>212</v>
      </c>
      <c r="B181" s="63">
        <v>280</v>
      </c>
      <c r="C181" s="63">
        <v>252</v>
      </c>
      <c r="D181" s="63">
        <v>210</v>
      </c>
      <c r="E181" s="64">
        <v>1.4</v>
      </c>
    </row>
    <row r="182" spans="1:5" ht="15.75" thickBot="1" x14ac:dyDescent="0.3">
      <c r="A182" s="61" t="s">
        <v>213</v>
      </c>
      <c r="B182" s="63">
        <v>299</v>
      </c>
      <c r="C182" s="63">
        <v>269</v>
      </c>
      <c r="D182" s="63">
        <v>224</v>
      </c>
      <c r="E182" s="64">
        <v>1.5</v>
      </c>
    </row>
    <row r="183" spans="1:5" ht="15.75" thickBot="1" x14ac:dyDescent="0.3">
      <c r="A183" s="61" t="s">
        <v>214</v>
      </c>
      <c r="B183" s="63">
        <v>276</v>
      </c>
      <c r="C183" s="63">
        <v>248</v>
      </c>
      <c r="D183" s="63">
        <v>207</v>
      </c>
      <c r="E183" s="64">
        <v>1.38</v>
      </c>
    </row>
    <row r="184" spans="1:5" ht="15.75" thickBot="1" x14ac:dyDescent="0.3">
      <c r="A184" s="61" t="s">
        <v>215</v>
      </c>
      <c r="B184" s="63">
        <v>294</v>
      </c>
      <c r="C184" s="63">
        <v>265</v>
      </c>
      <c r="D184" s="63">
        <v>221</v>
      </c>
      <c r="E184" s="64">
        <v>1.47</v>
      </c>
    </row>
    <row r="185" spans="1:5" ht="15.75" thickBot="1" x14ac:dyDescent="0.3">
      <c r="A185" s="61" t="s">
        <v>216</v>
      </c>
      <c r="B185" s="63">
        <v>294</v>
      </c>
      <c r="C185" s="63">
        <v>265</v>
      </c>
      <c r="D185" s="63">
        <v>221</v>
      </c>
      <c r="E185" s="64">
        <v>1.47</v>
      </c>
    </row>
    <row r="186" spans="1:5" ht="15.75" thickBot="1" x14ac:dyDescent="0.3">
      <c r="A186" s="61" t="s">
        <v>217</v>
      </c>
      <c r="B186" s="63">
        <v>307</v>
      </c>
      <c r="C186" s="63">
        <v>276</v>
      </c>
      <c r="D186" s="63">
        <v>230</v>
      </c>
      <c r="E186" s="64">
        <v>1.54</v>
      </c>
    </row>
    <row r="187" spans="1:5" ht="15.75" thickBot="1" x14ac:dyDescent="0.3">
      <c r="A187" s="61" t="s">
        <v>218</v>
      </c>
      <c r="B187" s="63">
        <v>309</v>
      </c>
      <c r="C187" s="63">
        <v>278</v>
      </c>
      <c r="D187" s="63">
        <v>232</v>
      </c>
      <c r="E187" s="64">
        <v>1.55</v>
      </c>
    </row>
    <row r="188" spans="1:5" ht="15.75" thickBot="1" x14ac:dyDescent="0.3">
      <c r="A188" s="61" t="s">
        <v>219</v>
      </c>
      <c r="B188" s="63">
        <v>307</v>
      </c>
      <c r="C188" s="63">
        <v>276</v>
      </c>
      <c r="D188" s="63">
        <v>230</v>
      </c>
      <c r="E188" s="64">
        <v>1.54</v>
      </c>
    </row>
    <row r="189" spans="1:5" ht="15.75" thickBot="1" x14ac:dyDescent="0.3">
      <c r="A189" s="61" t="s">
        <v>220</v>
      </c>
      <c r="B189" s="63">
        <v>294</v>
      </c>
      <c r="C189" s="63">
        <v>265</v>
      </c>
      <c r="D189" s="63">
        <v>221</v>
      </c>
      <c r="E189" s="64">
        <v>1.47</v>
      </c>
    </row>
    <row r="190" spans="1:5" ht="15.75" thickBot="1" x14ac:dyDescent="0.3">
      <c r="A190" s="61" t="s">
        <v>221</v>
      </c>
      <c r="B190" s="63">
        <v>292</v>
      </c>
      <c r="C190" s="63">
        <v>263</v>
      </c>
      <c r="D190" s="63">
        <v>219</v>
      </c>
      <c r="E190" s="64">
        <v>1.46</v>
      </c>
    </row>
    <row r="191" spans="1:5" ht="15.75" thickBot="1" x14ac:dyDescent="0.3">
      <c r="A191" s="61" t="s">
        <v>222</v>
      </c>
      <c r="B191" s="63">
        <v>349</v>
      </c>
      <c r="C191" s="63">
        <v>314</v>
      </c>
      <c r="D191" s="63">
        <v>262</v>
      </c>
      <c r="E191" s="64">
        <v>1.75</v>
      </c>
    </row>
    <row r="192" spans="1:5" ht="15.75" thickBot="1" x14ac:dyDescent="0.3">
      <c r="A192" s="61" t="s">
        <v>223</v>
      </c>
      <c r="B192" s="63">
        <v>323</v>
      </c>
      <c r="C192" s="63">
        <v>291</v>
      </c>
      <c r="D192" s="63">
        <v>242</v>
      </c>
      <c r="E192" s="64">
        <v>1.62</v>
      </c>
    </row>
    <row r="193" spans="1:5" ht="15.75" thickBot="1" x14ac:dyDescent="0.3">
      <c r="A193" s="61" t="s">
        <v>224</v>
      </c>
      <c r="B193" s="63">
        <v>297</v>
      </c>
      <c r="C193" s="63">
        <v>267</v>
      </c>
      <c r="D193" s="63">
        <v>223</v>
      </c>
      <c r="E193" s="64">
        <v>1.49</v>
      </c>
    </row>
    <row r="194" spans="1:5" ht="15.75" thickBot="1" x14ac:dyDescent="0.3">
      <c r="A194" s="61" t="s">
        <v>225</v>
      </c>
      <c r="B194" s="63">
        <v>176</v>
      </c>
      <c r="C194" s="63">
        <v>158</v>
      </c>
      <c r="D194" s="63">
        <v>132</v>
      </c>
      <c r="E194" s="64">
        <v>0.88</v>
      </c>
    </row>
    <row r="195" spans="1:5" ht="15.75" thickBot="1" x14ac:dyDescent="0.3">
      <c r="A195" s="61" t="s">
        <v>226</v>
      </c>
      <c r="B195" s="63">
        <v>304</v>
      </c>
      <c r="C195" s="63">
        <v>274</v>
      </c>
      <c r="D195" s="63">
        <v>228</v>
      </c>
      <c r="E195" s="64">
        <v>1.52</v>
      </c>
    </row>
    <row r="196" spans="1:5" ht="15.75" thickBot="1" x14ac:dyDescent="0.3">
      <c r="A196" s="61" t="s">
        <v>227</v>
      </c>
      <c r="B196" s="63">
        <v>263</v>
      </c>
      <c r="C196" s="63">
        <v>237</v>
      </c>
      <c r="D196" s="63">
        <v>197</v>
      </c>
      <c r="E196" s="64">
        <v>1.32</v>
      </c>
    </row>
    <row r="197" spans="1:5" ht="15.75" thickBot="1" x14ac:dyDescent="0.3">
      <c r="A197" s="61" t="s">
        <v>228</v>
      </c>
      <c r="B197" s="63">
        <v>274</v>
      </c>
      <c r="C197" s="63">
        <v>247</v>
      </c>
      <c r="D197" s="63">
        <v>206</v>
      </c>
      <c r="E197" s="64">
        <v>1.37</v>
      </c>
    </row>
    <row r="198" spans="1:5" ht="15.75" thickBot="1" x14ac:dyDescent="0.3">
      <c r="A198" s="61" t="s">
        <v>229</v>
      </c>
      <c r="B198" s="63">
        <v>275</v>
      </c>
      <c r="C198" s="63">
        <v>248</v>
      </c>
      <c r="D198" s="63">
        <v>206</v>
      </c>
      <c r="E198" s="64">
        <v>1.38</v>
      </c>
    </row>
    <row r="199" spans="1:5" ht="15.75" thickBot="1" x14ac:dyDescent="0.3">
      <c r="A199" s="61" t="s">
        <v>230</v>
      </c>
      <c r="B199" s="63">
        <v>340</v>
      </c>
      <c r="C199" s="63">
        <v>306</v>
      </c>
      <c r="D199" s="63">
        <v>255</v>
      </c>
      <c r="E199" s="64">
        <v>1.7</v>
      </c>
    </row>
    <row r="200" spans="1:5" ht="15.75" thickBot="1" x14ac:dyDescent="0.3">
      <c r="A200" s="61" t="s">
        <v>231</v>
      </c>
      <c r="B200" s="63">
        <v>300</v>
      </c>
      <c r="C200" s="63">
        <v>270</v>
      </c>
      <c r="D200" s="63">
        <v>225</v>
      </c>
      <c r="E200" s="64">
        <v>1.5</v>
      </c>
    </row>
    <row r="201" spans="1:5" ht="15.75" thickBot="1" x14ac:dyDescent="0.3">
      <c r="A201" s="61" t="s">
        <v>232</v>
      </c>
      <c r="B201" s="63">
        <v>280</v>
      </c>
      <c r="C201" s="63">
        <v>252</v>
      </c>
      <c r="D201" s="63">
        <v>210</v>
      </c>
      <c r="E201" s="64">
        <v>1.4</v>
      </c>
    </row>
    <row r="202" spans="1:5" ht="15.75" thickBot="1" x14ac:dyDescent="0.3">
      <c r="A202" s="61" t="s">
        <v>233</v>
      </c>
      <c r="B202" s="63">
        <v>306</v>
      </c>
      <c r="C202" s="63">
        <v>275</v>
      </c>
      <c r="D202" s="63">
        <v>230</v>
      </c>
      <c r="E202" s="64">
        <v>1.53</v>
      </c>
    </row>
    <row r="203" spans="1:5" ht="15.75" thickBot="1" x14ac:dyDescent="0.3">
      <c r="A203" s="61" t="s">
        <v>234</v>
      </c>
      <c r="B203" s="63">
        <v>271</v>
      </c>
      <c r="C203" s="63">
        <v>244</v>
      </c>
      <c r="D203" s="63">
        <v>203</v>
      </c>
      <c r="E203" s="64">
        <v>1.36</v>
      </c>
    </row>
    <row r="204" spans="1:5" ht="15.75" thickBot="1" x14ac:dyDescent="0.3">
      <c r="A204" s="61" t="s">
        <v>235</v>
      </c>
      <c r="B204" s="63">
        <v>303</v>
      </c>
      <c r="C204" s="63">
        <v>273</v>
      </c>
      <c r="D204" s="63">
        <v>227</v>
      </c>
      <c r="E204" s="64">
        <v>1.52</v>
      </c>
    </row>
    <row r="205" spans="1:5" x14ac:dyDescent="0.25">
      <c r="A205" s="61" t="s">
        <v>236</v>
      </c>
      <c r="B205" s="63">
        <v>275</v>
      </c>
      <c r="C205" s="63">
        <v>248</v>
      </c>
      <c r="D205" s="63">
        <v>206</v>
      </c>
      <c r="E205" s="64">
        <v>1.38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I o y p V J x Z z l y j A A A A 9 g A A A B I A H A B D b 2 5 m a W c v U G F j a 2 F n Z S 5 4 b W w g o h g A K K A U A A A A A A A A A A A A A A A A A A A A A A A A A A A A h Y 8 x D o I w G I W v Q r r T l u J A y E 8 Z W C E x M T G u T a n Q C M X Q Y r m b g 0 f y C m I U d X N 8 3 / u G 9 + 7 X G + R z 3 w U X N V o 9 m A x F m K J A G T n U 2 j Q Z m t w x T F D O Y S v k S T Q q W G R j 0 9 n W G W q d O 6 e E e O + x j / E w N o R R G p F D V e 5 k q 3 q B P r L + L 4 f a W C e M V I j D / j W G M x z R D Y 6 T Z R O Q F U K l z V d g S / d s f y A U U + e m U X F l w 6 I E s k Y g 7 w / 8 A V B L A w Q U A A I A C A A i j K l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o y p V C i K R 7 g O A A A A E Q A A A B M A H A B G b 3 J t d W x h c y 9 T Z W N 0 a W 9 u M S 5 t I K I Y A C i g F A A A A A A A A A A A A A A A A A A A A A A A A A A A A C t O T S 7 J z M 9 T C I b Q h t Y A U E s B A i 0 A F A A C A A g A I o y p V J x Z z l y j A A A A 9 g A A A B I A A A A A A A A A A A A A A A A A A A A A A E N v b m Z p Z y 9 Q Y W N r Y W d l L n h t b F B L A Q I t A B Q A A g A I A C K M q V Q P y u m r p A A A A O k A A A A T A A A A A A A A A A A A A A A A A O 8 A A A B b Q 2 9 u d G V u d F 9 U e X B l c 1 0 u e G 1 s U E s B A i 0 A F A A C A A g A I o y p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N 5 6 b B A h M T N D v B t F B c s P q x Q A A A A A A g A A A A A A E G Y A A A A B A A A g A A A A T x y R d 5 F u f L z 7 / + u / 7 M 1 9 T b I n v 5 w w k p K i l 7 S Z 4 t R P 0 Q I A A A A A D o A A A A A C A A A g A A A A S b Y h 6 O 4 T a U D T F c W q g s 9 t i + S F f 4 N 8 s + 2 j B j F Q 2 q 4 r v y p Q A A A A J B j l V z X 9 d z k a E i A h b Z x 2 W g b h E 4 H 1 K Y B / U + T J q X D z 6 j h b b P L q Q 1 s 0 s R 4 q L + L 5 c 2 i O m 2 m b p g W q x i G h Y h e G W i R 7 u q 5 A K b m h c t + f Y Z z b P W H 1 j y l A A A A A S e / 4 u J Y L X N o 6 J L U T Z x 1 r 8 / L r r 4 j / E w F j / 4 P u V 2 J I I P N r J + i v V 5 3 Y F 1 0 5 B z h 9 d K f a 2 5 f w b T D c V R A E 1 c 4 r 9 8 t D g A = = < / D a t a M a s h u p > 
</file>

<file path=customXml/itemProps1.xml><?xml version="1.0" encoding="utf-8"?>
<ds:datastoreItem xmlns:ds="http://schemas.openxmlformats.org/officeDocument/2006/customXml" ds:itemID="{515D32B2-9C16-4EDA-8EC3-BEAF6B1D39E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SOLICITUD</vt:lpstr>
      <vt:lpstr>JUSTIFICACIÓN</vt:lpstr>
      <vt:lpstr>Tabla Viáticos</vt:lpstr>
      <vt:lpstr>JUSTIFICACIÓN!Área_de_impresión</vt:lpstr>
      <vt:lpstr>SOLICITUD!Área_de_impresión</vt:lpstr>
    </vt:vector>
  </TitlesOfParts>
  <Company>Escuela de Ingeniería - P.Universidad Católica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Soledad Meza Reyes</dc:creator>
  <cp:lastModifiedBy>Sebastián M</cp:lastModifiedBy>
  <cp:lastPrinted>2022-05-10T15:04:47Z</cp:lastPrinted>
  <dcterms:created xsi:type="dcterms:W3CDTF">2012-10-10T13:09:58Z</dcterms:created>
  <dcterms:modified xsi:type="dcterms:W3CDTF">2023-05-23T02:01:54Z</dcterms:modified>
</cp:coreProperties>
</file>