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bastián M\Desktop\Pagina Web 2026\"/>
    </mc:Choice>
  </mc:AlternateContent>
  <xr:revisionPtr revIDLastSave="0" documentId="13_ncr:1_{4C14EE6D-2B08-4900-80AF-1D2519C910A1}" xr6:coauthVersionLast="47" xr6:coauthVersionMax="47" xr10:uidLastSave="{00000000-0000-0000-0000-000000000000}"/>
  <workbookProtection workbookAlgorithmName="SHA-512" workbookHashValue="tduet8BNRcUsW7u/fBBMucHWFBExbhZC2dOt8tNEhB39MsyWGzXLaH14BegCLRI9uhQokt6QP74o3ewsykZoYg==" workbookSaltValue="1kYsE0HKUvXD+NQCUpCbFg==" workbookSpinCount="100000" lockStructure="1"/>
  <bookViews>
    <workbookView xWindow="3795" yWindow="2310" windowWidth="24255" windowHeight="12135" xr2:uid="{00000000-000D-0000-FFFF-FFFF00000000}"/>
  </bookViews>
  <sheets>
    <sheet name="SOLICITUD" sheetId="1" r:id="rId1"/>
    <sheet name="JUSTIFICACIÓN" sheetId="2" r:id="rId2"/>
    <sheet name="Tabla Viáticos" sheetId="3" state="hidden" r:id="rId3"/>
  </sheets>
  <definedNames>
    <definedName name="_xlnm.Print_Area" localSheetId="1">JUSTIFICACIÓN!$B$2:$P$63</definedName>
    <definedName name="_xlnm.Print_Area" localSheetId="0">SOLICITUD!$B$2:$Q$88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9" i="1" l="1"/>
  <c r="L39" i="1" s="1"/>
  <c r="K57" i="1"/>
  <c r="K43" i="1"/>
  <c r="L29" i="2" s="1"/>
  <c r="M4" i="2"/>
  <c r="F26" i="1"/>
  <c r="D51" i="1" s="1"/>
  <c r="N4" i="1"/>
  <c r="D2" i="3"/>
  <c r="C2" i="3"/>
  <c r="B2" i="3"/>
  <c r="C81" i="3"/>
  <c r="D81" i="3"/>
  <c r="B81" i="3"/>
  <c r="M25" i="2" l="1"/>
  <c r="L37" i="2"/>
  <c r="L25" i="2"/>
  <c r="I31" i="2"/>
  <c r="G35" i="2" s="1"/>
  <c r="L41" i="1" l="1"/>
  <c r="M27" i="2" s="1"/>
  <c r="L35" i="2"/>
  <c r="L33" i="2"/>
  <c r="L43" i="1" l="1"/>
  <c r="K53" i="1"/>
  <c r="K56" i="1" s="1"/>
  <c r="K51" i="1"/>
  <c r="K48" i="1"/>
  <c r="F48" i="1" l="1"/>
  <c r="L48" i="1" s="1"/>
  <c r="M29" i="2"/>
  <c r="F51" i="1"/>
  <c r="L51" i="1" s="1"/>
  <c r="L53" i="1" l="1"/>
  <c r="L56" i="1" s="1"/>
  <c r="M35" i="2"/>
  <c r="M33" i="2"/>
  <c r="M37" i="2" l="1"/>
  <c r="M39" i="2" s="1"/>
  <c r="L54" i="1"/>
  <c r="L57" i="1" s="1"/>
  <c r="M41" i="2" l="1"/>
  <c r="M43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0514CA-2AF8-4C34-887B-D602A96AC1E5}" keepAlive="1" name="Consulta - Tabla 1" description="Conexión a la consulta 'Tabla 1' en el libro." type="5" refreshedVersion="8" background="1" saveData="1">
    <dbPr connection="Provider=Microsoft.Mashup.OleDb.1;Data Source=$Workbook$;Location=&quot;Tabla 1&quot;;Extended Properties=&quot;&quot;" command="SELECT * FROM [Tabla 1]"/>
  </connection>
  <connection id="2" xr16:uid="{236F6147-21A7-49E9-A7D5-D3FB5F200610}" keepAlive="1" name="Consulta - Tabla 7" description="Conexión a la consulta 'Tabla 7' en el libro." type="5" refreshedVersion="8" background="1" saveData="1">
    <dbPr connection="Provider=Microsoft.Mashup.OleDb.1;Data Source=$Workbook$;Location=&quot;Tabla 7&quot;;Extended Properties=&quot;&quot;" command="SELECT * FROM [Tabla 7]"/>
  </connection>
</connections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<sst xmlns="http://schemas.openxmlformats.org/spreadsheetml/2006/main" count="340" uniqueCount="304">
  <si>
    <t>FECHA</t>
  </si>
  <si>
    <t>DATOS DEL BENEFICIARIO</t>
  </si>
  <si>
    <t>RUT del beneficiario</t>
  </si>
  <si>
    <t>Académicos, Jefes de Departamentos y Administrativos</t>
  </si>
  <si>
    <t>Actividad</t>
  </si>
  <si>
    <t>Caja</t>
  </si>
  <si>
    <t xml:space="preserve">País origen </t>
  </si>
  <si>
    <t xml:space="preserve">Chile </t>
  </si>
  <si>
    <t>ALEMANIA, Berlín</t>
  </si>
  <si>
    <t>Ciudad</t>
  </si>
  <si>
    <t>Desde</t>
  </si>
  <si>
    <t>Hasta</t>
  </si>
  <si>
    <t>Como  funcionario  beneficiario  del  viático,  me  comprometo  a  conservar  los  documentos  de  respaldo  de  pasajes,  hoteles  y  restaurantes,  los  que  deberán  ser  presentados  al  justificar  el  viático. Declaro conocer el procedimiento y plazos de justificación, razón por la cuál  en  caso  de  no  justificar en  los  plazos  establecidos establecidos por la Universidad, autorizo a descontar dicho monto de mi remuneración.</t>
  </si>
  <si>
    <t>CLP $</t>
  </si>
  <si>
    <t>VIATICO A CANCELAR</t>
  </si>
  <si>
    <t>x</t>
  </si>
  <si>
    <t>=</t>
  </si>
  <si>
    <t>(Viático Final)</t>
  </si>
  <si>
    <t>(Días con alojamiento)</t>
  </si>
  <si>
    <t>AUTORIZACIÓN DE VIATICO</t>
  </si>
  <si>
    <t>BENEFICIARIO DEL VIÁTICO</t>
  </si>
  <si>
    <t>Firma</t>
  </si>
  <si>
    <t>Nombre Completo</t>
  </si>
  <si>
    <t>Solicitante:</t>
  </si>
  <si>
    <t>(Ingresar nombre y apellido de quien llena este formulario)</t>
  </si>
  <si>
    <t>Anexo:</t>
  </si>
  <si>
    <t>Correo electrónico:</t>
  </si>
  <si>
    <t>Correo UC</t>
  </si>
  <si>
    <t>Fecha EFECTIVA de Salida</t>
  </si>
  <si>
    <t>Fecha EFECTIVA de Retorno</t>
  </si>
  <si>
    <t>Nº días con viático sin pernoctar</t>
  </si>
  <si>
    <t xml:space="preserve">   X   </t>
  </si>
  <si>
    <t>Nº días con viático completo</t>
  </si>
  <si>
    <t>MONTO REAL DEL VIATICO CONSUMIDO</t>
  </si>
  <si>
    <t>MONTO DEL VIATICO SOLICITADO</t>
  </si>
  <si>
    <t>Pais</t>
  </si>
  <si>
    <t>Autoridades Superiores</t>
  </si>
  <si>
    <t>Factor</t>
  </si>
  <si>
    <t>Columna1</t>
  </si>
  <si>
    <t>101 - Pregrado Imputable</t>
  </si>
  <si>
    <t>AFGANISTAN</t>
  </si>
  <si>
    <t>201 - Magister Profesional</t>
  </si>
  <si>
    <t>ALBANIA</t>
  </si>
  <si>
    <t>202 - Magister de Investigación</t>
  </si>
  <si>
    <t>203 - Doctorado</t>
  </si>
  <si>
    <t>ALEMANIA, Bonn</t>
  </si>
  <si>
    <t>301 - Investigacion Básica</t>
  </si>
  <si>
    <t>ALEMANIA, Dresden</t>
  </si>
  <si>
    <t>302 - Investigación Aplicada</t>
  </si>
  <si>
    <t>ALEMANIA, Hamburgo</t>
  </si>
  <si>
    <t>303 - Investigación por Encargo</t>
  </si>
  <si>
    <t>ALEMANIA, Munich</t>
  </si>
  <si>
    <t>304 - Investigación Internacional</t>
  </si>
  <si>
    <t>ALEMANIA, Otras ciudades</t>
  </si>
  <si>
    <t>replica capital</t>
  </si>
  <si>
    <t>401 - Asesorias y Servicios</t>
  </si>
  <si>
    <t>ANGUILA</t>
  </si>
  <si>
    <t>402 - Educación continua</t>
  </si>
  <si>
    <t>ANGOLA</t>
  </si>
  <si>
    <t>403 - Extensión</t>
  </si>
  <si>
    <t>ANTIGUA Y BARBUDA</t>
  </si>
  <si>
    <t>404 - Filantropía</t>
  </si>
  <si>
    <t>ANTILLAS HOLANDESAS</t>
  </si>
  <si>
    <t>502 - Administración Facultades</t>
  </si>
  <si>
    <t>ARABIA SAUDITA</t>
  </si>
  <si>
    <t>ARGELIA</t>
  </si>
  <si>
    <t>ARGENTINA</t>
  </si>
  <si>
    <t>ARMENIA</t>
  </si>
  <si>
    <t>AUSTRALIA</t>
  </si>
  <si>
    <t>AUSTRIA</t>
  </si>
  <si>
    <t>ARUBA</t>
  </si>
  <si>
    <t>AZERBAIYAN</t>
  </si>
  <si>
    <t>BAHAMAS</t>
  </si>
  <si>
    <t>BAHREIN</t>
  </si>
  <si>
    <t>BANGLADESH</t>
  </si>
  <si>
    <t>BARBADOS</t>
  </si>
  <si>
    <t>BELARUS</t>
  </si>
  <si>
    <t>BELGICA</t>
  </si>
  <si>
    <t>BELICE</t>
  </si>
  <si>
    <t>BENIN</t>
  </si>
  <si>
    <t>BERMUDA</t>
  </si>
  <si>
    <t>BHUTAN</t>
  </si>
  <si>
    <t>BOLIVIA</t>
  </si>
  <si>
    <t>BONAIRE</t>
  </si>
  <si>
    <t>BOSNIA-HERZEGOVINA</t>
  </si>
  <si>
    <t>BOTSWANA</t>
  </si>
  <si>
    <t>BRASIL</t>
  </si>
  <si>
    <t>BRUNEI</t>
  </si>
  <si>
    <t>BULGARIA</t>
  </si>
  <si>
    <t>BURKINA FASO</t>
  </si>
  <si>
    <t>BURUNDI</t>
  </si>
  <si>
    <t>CABO VERDE</t>
  </si>
  <si>
    <t>CAMBOYA</t>
  </si>
  <si>
    <t>CAMERUN</t>
  </si>
  <si>
    <t>CANADA, Otawa</t>
  </si>
  <si>
    <t>CANADA, Montreal</t>
  </si>
  <si>
    <t>CANADA, Toronto</t>
  </si>
  <si>
    <t>CANADA, Otras ciudades</t>
  </si>
  <si>
    <t>CHAD</t>
  </si>
  <si>
    <t>CHINA, REPUBLICA POPULAR, Beijing</t>
  </si>
  <si>
    <t>CHINA, REPUBLICA POPULAR, Hong Kong</t>
  </si>
  <si>
    <t>CHINA, Otras ciudades</t>
  </si>
  <si>
    <t>CHIPRE</t>
  </si>
  <si>
    <t>CISJORDANIA</t>
  </si>
  <si>
    <t>COLOMBIA</t>
  </si>
  <si>
    <t>UNION DE COMORAS</t>
  </si>
  <si>
    <t>CONGO</t>
  </si>
  <si>
    <t>COREA DEL NORTE</t>
  </si>
  <si>
    <t>COREA DEL SUR</t>
  </si>
  <si>
    <t>COSTA DE MARFIL</t>
  </si>
  <si>
    <t>COSTA RICA</t>
  </si>
  <si>
    <t>CROACIA</t>
  </si>
  <si>
    <t>CUBA</t>
  </si>
  <si>
    <t>DINAMARCA</t>
  </si>
  <si>
    <t>DJIBOUTI</t>
  </si>
  <si>
    <t>DOMINICA</t>
  </si>
  <si>
    <t>ECUADOR</t>
  </si>
  <si>
    <t>EGIPTO</t>
  </si>
  <si>
    <t>EL LIBANO</t>
  </si>
  <si>
    <t>EL SALVADOR</t>
  </si>
  <si>
    <t>EMIRATOS ARABES UNI.</t>
  </si>
  <si>
    <t>ERITREA</t>
  </si>
  <si>
    <t>ESLOVAQUIA</t>
  </si>
  <si>
    <t>ESLOVENIA</t>
  </si>
  <si>
    <t>ESPAÑA</t>
  </si>
  <si>
    <t>EE.UU., Washington</t>
  </si>
  <si>
    <t>EE.UU., Miami</t>
  </si>
  <si>
    <t>EE.UU., San Francisco</t>
  </si>
  <si>
    <t>EE.UU. N.YORK</t>
  </si>
  <si>
    <t>EE.UU., Otras ciudades</t>
  </si>
  <si>
    <t>promedio DC, MIA y SFO</t>
  </si>
  <si>
    <t>ESTONIA</t>
  </si>
  <si>
    <t>ETIOPIA</t>
  </si>
  <si>
    <t>FEDERACION DE RUSIA</t>
  </si>
  <si>
    <t>FIJI</t>
  </si>
  <si>
    <t>FILIPINAS</t>
  </si>
  <si>
    <t>FINLANDIA</t>
  </si>
  <si>
    <t>FRANCIA</t>
  </si>
  <si>
    <t>GABON</t>
  </si>
  <si>
    <t>GAMBIA</t>
  </si>
  <si>
    <t>GEORGIA</t>
  </si>
  <si>
    <t>GHANA</t>
  </si>
  <si>
    <t>GRECIA</t>
  </si>
  <si>
    <t>GRENADA</t>
  </si>
  <si>
    <t>GUATEMALA</t>
  </si>
  <si>
    <t>GUINEA</t>
  </si>
  <si>
    <t>GUINEA BISSAU</t>
  </si>
  <si>
    <t>GUINEA ECUATORIAL</t>
  </si>
  <si>
    <t>GUYANA</t>
  </si>
  <si>
    <t>HAITI</t>
  </si>
  <si>
    <t>HONDURAS</t>
  </si>
  <si>
    <t>HUNGRIA</t>
  </si>
  <si>
    <t>INDIA</t>
  </si>
  <si>
    <t>INDONESIA</t>
  </si>
  <si>
    <t>IRAK</t>
  </si>
  <si>
    <t>IRAN</t>
  </si>
  <si>
    <t>IRLANDA</t>
  </si>
  <si>
    <t>ISLANDIA</t>
  </si>
  <si>
    <t>ISLAS MARSHALL</t>
  </si>
  <si>
    <t>ISLAS SALOMON</t>
  </si>
  <si>
    <t>ISRAEL</t>
  </si>
  <si>
    <t>ITALIA</t>
  </si>
  <si>
    <t>JAMAICA</t>
  </si>
  <si>
    <t>JAPON</t>
  </si>
  <si>
    <t>JORDANI</t>
  </si>
  <si>
    <t>KAZAKHSTAN</t>
  </si>
  <si>
    <t>KENYA</t>
  </si>
  <si>
    <t>KIRIBATI</t>
  </si>
  <si>
    <t>KUWAIT</t>
  </si>
  <si>
    <t>KIRGUISTAN</t>
  </si>
  <si>
    <t>LESOTHO</t>
  </si>
  <si>
    <t xml:space="preserve">LETONIA </t>
  </si>
  <si>
    <t>LIBERIA</t>
  </si>
  <si>
    <t>LIBIA</t>
  </si>
  <si>
    <t>LITUANIA</t>
  </si>
  <si>
    <t>LUXEMBURGO</t>
  </si>
  <si>
    <t>MACEDONIA</t>
  </si>
  <si>
    <t>MADAGASCAR</t>
  </si>
  <si>
    <t>MALASIA</t>
  </si>
  <si>
    <t>MALAWI</t>
  </si>
  <si>
    <t>MALDIVAS</t>
  </si>
  <si>
    <t>MALI</t>
  </si>
  <si>
    <t>MALTA</t>
  </si>
  <si>
    <t>MARRUECOS</t>
  </si>
  <si>
    <t>MAURICIO</t>
  </si>
  <si>
    <t>MAURITANIA</t>
  </si>
  <si>
    <t>MEXICO</t>
  </si>
  <si>
    <t>MICRONESIA</t>
  </si>
  <si>
    <t>MOLDAVIA</t>
  </si>
  <si>
    <t>MONACO</t>
  </si>
  <si>
    <t>MONGOLIA</t>
  </si>
  <si>
    <t>MONTSERRAT</t>
  </si>
  <si>
    <t>MONTENEGRO</t>
  </si>
  <si>
    <t>MOZAMBIQUE</t>
  </si>
  <si>
    <t>MYANMAR</t>
  </si>
  <si>
    <t>NAMIBIA</t>
  </si>
  <si>
    <t>NAURU</t>
  </si>
  <si>
    <t>NEPAL</t>
  </si>
  <si>
    <t>NICARAGUA</t>
  </si>
  <si>
    <t>NIGER</t>
  </si>
  <si>
    <t>NIGERIA</t>
  </si>
  <si>
    <t>NORUEGA</t>
  </si>
  <si>
    <t>NUEVA CALEDONIA</t>
  </si>
  <si>
    <t>NUEVA ZELANDIA</t>
  </si>
  <si>
    <t>OMAN</t>
  </si>
  <si>
    <t>PAISES BAJOS</t>
  </si>
  <si>
    <t>PAKISTAN</t>
  </si>
  <si>
    <t>PANAMA</t>
  </si>
  <si>
    <t>PAPUA NUEVA GUINEA</t>
  </si>
  <si>
    <t>PARAGUAY</t>
  </si>
  <si>
    <t>POLONIA</t>
  </si>
  <si>
    <t>PORTUGAL</t>
  </si>
  <si>
    <t>PUERTO RICO</t>
  </si>
  <si>
    <t>QATAR</t>
  </si>
  <si>
    <t>REINO UNIDO</t>
  </si>
  <si>
    <t>REP. CENTROAFRICANA</t>
  </si>
  <si>
    <t>REPUBLICA CHECA</t>
  </si>
  <si>
    <t>REPUBLICA POPULAR DEMOCRATICA DE LAOS</t>
  </si>
  <si>
    <t>REPUBLICA DOMINICANA</t>
  </si>
  <si>
    <t>REPUBLICA DE PALAOS</t>
  </si>
  <si>
    <t>RUANDA</t>
  </si>
  <si>
    <t>RUMANIA</t>
  </si>
  <si>
    <t>SAMOA</t>
  </si>
  <si>
    <t>SAINT KITTS and NEVIS</t>
  </si>
  <si>
    <t>SANTO TOME Y PRINCIPE</t>
  </si>
  <si>
    <t>SAN VICENTE Y GRANADINAS</t>
  </si>
  <si>
    <t>SANTA LUCIA</t>
  </si>
  <si>
    <t>SENEGAL</t>
  </si>
  <si>
    <t>SERBIA</t>
  </si>
  <si>
    <t>SEYCHELLES</t>
  </si>
  <si>
    <t>SIERRA LEONA</t>
  </si>
  <si>
    <t>SINGAPUR</t>
  </si>
  <si>
    <t>SIRIA</t>
  </si>
  <si>
    <t>SOMALIA</t>
  </si>
  <si>
    <t>SRI LANKA</t>
  </si>
  <si>
    <t>SUAZILANDIA</t>
  </si>
  <si>
    <t>SUDAFRICA</t>
  </si>
  <si>
    <t>SUDAN</t>
  </si>
  <si>
    <t>SUECIA</t>
  </si>
  <si>
    <t>SUIZA</t>
  </si>
  <si>
    <t>SURINAME</t>
  </si>
  <si>
    <t>TAILANDIA</t>
  </si>
  <si>
    <t>TAJIKISTAN</t>
  </si>
  <si>
    <t>TANZANIA</t>
  </si>
  <si>
    <t>TIMOR - LESTE</t>
  </si>
  <si>
    <t>TOGO</t>
  </si>
  <si>
    <t>TONGA</t>
  </si>
  <si>
    <t>TRINIDAD Y TOBAGO</t>
  </si>
  <si>
    <t>TUNEZ</t>
  </si>
  <si>
    <t>TURKMENISTA</t>
  </si>
  <si>
    <t>TURQUIA, Ankara</t>
  </si>
  <si>
    <t>TURQUIA, Estambul</t>
  </si>
  <si>
    <t>TURQUIA, Otras ciudades</t>
  </si>
  <si>
    <t>TUVALU</t>
  </si>
  <si>
    <t>UCRANIA</t>
  </si>
  <si>
    <t>UGANDA</t>
  </si>
  <si>
    <t>URUGUAY</t>
  </si>
  <si>
    <t>UZBEKISTAN</t>
  </si>
  <si>
    <t>VANUATU</t>
  </si>
  <si>
    <t>VENEZUELA</t>
  </si>
  <si>
    <t>VIETNAM</t>
  </si>
  <si>
    <t>YEMEN</t>
  </si>
  <si>
    <t>ZAMBIA</t>
  </si>
  <si>
    <t>ZIMBABWE</t>
  </si>
  <si>
    <t xml:space="preserve">RESPONSABLE FINANCIERO </t>
  </si>
  <si>
    <t>RESPONSABLE FINANCIERO</t>
  </si>
  <si>
    <t>País de destino</t>
  </si>
  <si>
    <t>Duración del viaje</t>
  </si>
  <si>
    <t>Beneficiario del viático</t>
  </si>
  <si>
    <t>SOLICITUD DE VIÁTICO</t>
  </si>
  <si>
    <t>DETERMINACIÓN MONTO DEL VIÁTICO</t>
  </si>
  <si>
    <t>Duración estadía (en días)</t>
  </si>
  <si>
    <t>Motivo del viaje (actividad a desarrollar)</t>
  </si>
  <si>
    <t>Viático base diario</t>
  </si>
  <si>
    <t>Factor ajuste</t>
  </si>
  <si>
    <t>Viático final diario</t>
  </si>
  <si>
    <t>País/Ciudad destino</t>
  </si>
  <si>
    <t>LIQUIDACIÓN DEL VIÁTICO</t>
  </si>
  <si>
    <t>Viático Base</t>
  </si>
  <si>
    <t>USD</t>
  </si>
  <si>
    <t>Total viático solicitado (4)</t>
  </si>
  <si>
    <t>Indicaciones</t>
  </si>
  <si>
    <t>* El viático cubre gastos de alojamiento, movilización y alimentación en país de destino</t>
  </si>
  <si>
    <t>* En caso de cancelación del viaje o postergación, se deben reintegrar los fondos asignados</t>
  </si>
  <si>
    <t>Nota Explicativa</t>
  </si>
  <si>
    <t>Total viático consumido</t>
  </si>
  <si>
    <t>AUTORIZACIÓN DE LA JUSTIFICACIÓN DE VIÁTICO</t>
  </si>
  <si>
    <t>(1) Tasa de cambio o UTM debe corresponder a la publicada por el Banco Central (https://si3.bcentral.cl/indicadoressiete/secure/IndicadoresDiarios.aspx) según fecha de solicitud.</t>
  </si>
  <si>
    <t>(2) Llenar sólo para viáticos nacionales.</t>
  </si>
  <si>
    <t>(3) Funcionarios/académicos deben solicitar sólo el 50% del valor diario cuando pernocten en el medio de transporte.</t>
  </si>
  <si>
    <t>(4) Utilizar en caso que la unidad solicitante autorice un monto menor al calculado o la cuenta no disponga de los fondos para cubrir la totalidad del viático.</t>
  </si>
  <si>
    <t>Monto máximo viático calculado</t>
  </si>
  <si>
    <t>Unidad imputable</t>
  </si>
  <si>
    <r>
      <rPr>
        <sz val="10"/>
        <color theme="0"/>
        <rFont val="Arial"/>
        <family val="2"/>
      </rPr>
      <t>UTM</t>
    </r>
    <r>
      <rPr>
        <b/>
        <sz val="10"/>
        <color theme="0"/>
        <rFont val="Arial"/>
        <family val="2"/>
      </rPr>
      <t xml:space="preserve"> (1)(2)</t>
    </r>
  </si>
  <si>
    <r>
      <rPr>
        <sz val="10"/>
        <color theme="0"/>
        <rFont val="Arial"/>
        <family val="2"/>
      </rPr>
      <t>T/C</t>
    </r>
    <r>
      <rPr>
        <b/>
        <sz val="10"/>
        <color theme="0"/>
        <rFont val="Arial"/>
        <family val="2"/>
      </rPr>
      <t xml:space="preserve"> (1)</t>
    </r>
  </si>
  <si>
    <r>
      <t>(Días sin alojamiento)</t>
    </r>
    <r>
      <rPr>
        <sz val="8"/>
        <color theme="4" tint="-0.499984740745262"/>
        <rFont val="Arial"/>
        <family val="2"/>
      </rPr>
      <t xml:space="preserve"> </t>
    </r>
    <r>
      <rPr>
        <b/>
        <sz val="8"/>
        <color theme="4" tint="-0.499984740745262"/>
        <rFont val="Arial"/>
        <family val="2"/>
      </rPr>
      <t>(3)</t>
    </r>
  </si>
  <si>
    <t xml:space="preserve">                                   JUSTIFICACIÓN  DE VIÁTICO</t>
  </si>
  <si>
    <t>SALDO A REINTEGRAR</t>
  </si>
  <si>
    <t>REPUBLICA DEMOCRATICA DEL CONGO Kinshasa (ex Zaire)</t>
  </si>
  <si>
    <t>BOLIVIA, Cochabamba</t>
  </si>
  <si>
    <t>PERU, Tacna</t>
  </si>
  <si>
    <t>PERU, Otras ciudades</t>
  </si>
  <si>
    <t>Categoría</t>
  </si>
  <si>
    <t>* El plazo máximo para justificar el viático es de 15 días una vez concluido el viaje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</si>
</sst>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 &quot;$&quot;* #,##0_ ;_ &quot;$&quot;* \-#,##0_ ;_ &quot;$&quot;* &quot;-&quot;_ ;_ @_ "/>
    <numFmt numFmtId="41" formatCode="_ * #,##0_ ;_ * \-#,##0_ ;_ * &quot;-&quot;_ ;_ @_ "/>
    <numFmt numFmtId="164" formatCode="_-* #,##0.00_-;\-* #,##0.00_-;_-* &quot;-&quot;??_-;_-@_-"/>
    <numFmt numFmtId="165" formatCode="_-* #,##0.00\ _€_-;\-* #,##0.00\ _€_-;_-* &quot;-&quot;??\ _€_-;_-@_-"/>
    <numFmt numFmtId="166" formatCode="#,##0.00\ [$€-80C]"/>
    <numFmt numFmtId="167" formatCode="_-* #,##0_-;\-* #,##0_-;_-* &quot;-&quot;??_-;_-@_-"/>
    <numFmt numFmtId="168" formatCode="_ * #,##0.00_ ;_ * \-#,##0.00_ ;_ * &quot;-&quot;_ ;_ @_ "/>
    <numFmt numFmtId="169" formatCode="_-* #,##0\ _€_-;\-* #,##0\ _€_-;_-* &quot;-&quot;??\ _€_-;_-@_-"/>
    <numFmt numFmtId="170" formatCode="#,##0_ ;\-#,##0\ "/>
    <numFmt numFmtId="171" formatCode="_ &quot;$&quot;* #,##0.00_ ;_ &quot;$&quot;* \-#,##0.00_ ;_ &quot;$&quot;* &quot;-&quot;_ ;_ @_ 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name val="Arial"/>
      <family val="2"/>
    </font>
    <font>
      <u/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Roboto"/>
    </font>
    <font>
      <sz val="11"/>
      <color theme="1"/>
      <name val="Roboto"/>
    </font>
    <font>
      <u/>
      <sz val="11"/>
      <color theme="10"/>
      <name val="Calibri"/>
      <family val="2"/>
      <scheme val="minor"/>
    </font>
    <font>
      <sz val="11"/>
      <color rgb="FFFF0000"/>
      <name val="Roboto"/>
    </font>
    <font>
      <b/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1"/>
      <color theme="4" tint="-0.499984740745262"/>
      <name val="Arial"/>
      <family val="2"/>
    </font>
    <font>
      <sz val="11"/>
      <color theme="4" tint="-0.499984740745262"/>
      <name val="Arial"/>
      <family val="2"/>
    </font>
    <font>
      <b/>
      <sz val="10"/>
      <color theme="4" tint="-0.499984740745262"/>
      <name val="Arial"/>
      <family val="2"/>
    </font>
    <font>
      <sz val="10"/>
      <color theme="4" tint="-0.499984740745262"/>
      <name val="Arial"/>
      <family val="2"/>
    </font>
    <font>
      <b/>
      <sz val="11"/>
      <color theme="0"/>
      <name val="Arial"/>
      <family val="2"/>
    </font>
    <font>
      <sz val="9"/>
      <color theme="4" tint="-0.499984740745262"/>
      <name val="Arial"/>
      <family val="2"/>
    </font>
    <font>
      <sz val="8"/>
      <color theme="4" tint="-0.499984740745262"/>
      <name val="Arial"/>
      <family val="2"/>
    </font>
    <font>
      <b/>
      <sz val="8"/>
      <color theme="4" tint="-0.499984740745262"/>
      <name val="Arial"/>
      <family val="2"/>
    </font>
    <font>
      <b/>
      <sz val="9"/>
      <color theme="4" tint="-0.499984740745262"/>
      <name val="Arial"/>
      <family val="2"/>
    </font>
    <font>
      <u/>
      <sz val="9"/>
      <color theme="4" tint="-0.499984740745262"/>
      <name val="Calibri"/>
      <family val="2"/>
      <scheme val="minor"/>
    </font>
    <font>
      <b/>
      <sz val="16"/>
      <color theme="4" tint="-0.499984740745262"/>
      <name val="Arial"/>
      <family val="2"/>
    </font>
    <font>
      <u/>
      <sz val="11"/>
      <color theme="4" tint="-0.499984740745262"/>
      <name val="Arial"/>
      <family val="2"/>
    </font>
    <font>
      <u/>
      <sz val="11"/>
      <color theme="4" tint="-0.499984740745262"/>
      <name val="Calibri"/>
      <family val="2"/>
      <scheme val="minor"/>
    </font>
    <font>
      <sz val="11"/>
      <color theme="0"/>
      <name val="Arial"/>
      <family val="2"/>
    </font>
    <font>
      <u/>
      <sz val="10"/>
      <color theme="4" tint="-0.49998474074526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-0.249977111117893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42" fontId="1" fillId="0" borderId="0" applyFont="0" applyFill="0" applyBorder="0" applyAlignment="0" applyProtection="0"/>
  </cellStyleXfs>
  <cellXfs count="337">
    <xf numFmtId="0" fontId="0" fillId="0" borderId="0" xfId="0"/>
    <xf numFmtId="0" fontId="4" fillId="0" borderId="0" xfId="0" applyFont="1"/>
    <xf numFmtId="0" fontId="6" fillId="0" borderId="0" xfId="0" applyFont="1"/>
    <xf numFmtId="0" fontId="8" fillId="0" borderId="4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9" xfId="0" applyFont="1" applyBorder="1"/>
    <xf numFmtId="0" fontId="4" fillId="0" borderId="4" xfId="0" applyFont="1" applyBorder="1" applyAlignment="1">
      <alignment horizontal="left"/>
    </xf>
    <xf numFmtId="0" fontId="4" fillId="0" borderId="4" xfId="0" applyFont="1" applyBorder="1"/>
    <xf numFmtId="0" fontId="9" fillId="0" borderId="0" xfId="0" applyFont="1"/>
    <xf numFmtId="0" fontId="9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4" xfId="0" applyFont="1" applyBorder="1" applyAlignment="1">
      <alignment vertical="center"/>
    </xf>
    <xf numFmtId="166" fontId="9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9" fillId="0" borderId="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3" fontId="9" fillId="0" borderId="9" xfId="0" applyNumberFormat="1" applyFont="1" applyBorder="1" applyAlignment="1">
      <alignment vertical="center"/>
    </xf>
    <xf numFmtId="3" fontId="4" fillId="0" borderId="9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167" fontId="4" fillId="0" borderId="0" xfId="0" applyNumberFormat="1" applyFont="1" applyAlignment="1">
      <alignment horizontal="right" vertical="center"/>
    </xf>
    <xf numFmtId="0" fontId="4" fillId="0" borderId="0" xfId="0" applyFont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9" fillId="0" borderId="5" xfId="0" applyFont="1" applyBorder="1"/>
    <xf numFmtId="0" fontId="9" fillId="0" borderId="8" xfId="0" applyFont="1" applyBorder="1"/>
    <xf numFmtId="0" fontId="9" fillId="0" borderId="4" xfId="0" applyFont="1" applyBorder="1"/>
    <xf numFmtId="0" fontId="9" fillId="0" borderId="9" xfId="0" applyFont="1" applyBorder="1"/>
    <xf numFmtId="3" fontId="9" fillId="0" borderId="9" xfId="0" applyNumberFormat="1" applyFont="1" applyBorder="1"/>
    <xf numFmtId="3" fontId="9" fillId="0" borderId="0" xfId="0" applyNumberFormat="1" applyFont="1" applyAlignment="1">
      <alignment horizontal="right"/>
    </xf>
    <xf numFmtId="41" fontId="9" fillId="0" borderId="0" xfId="2" applyFont="1" applyBorder="1" applyAlignment="1" applyProtection="1">
      <alignment horizontal="right"/>
    </xf>
    <xf numFmtId="41" fontId="4" fillId="0" borderId="0" xfId="2" applyFont="1" applyBorder="1" applyAlignment="1" applyProtection="1">
      <alignment horizontal="right"/>
    </xf>
    <xf numFmtId="0" fontId="3" fillId="0" borderId="0" xfId="0" applyFont="1" applyAlignment="1">
      <alignment vertical="center"/>
    </xf>
    <xf numFmtId="41" fontId="2" fillId="0" borderId="0" xfId="2" applyFont="1" applyFill="1" applyBorder="1" applyAlignment="1" applyProtection="1">
      <alignment horizontal="right" vertical="center"/>
      <protection locked="0"/>
    </xf>
    <xf numFmtId="49" fontId="4" fillId="4" borderId="0" xfId="0" applyNumberFormat="1" applyFont="1" applyFill="1" applyAlignment="1" applyProtection="1">
      <alignment horizontal="left" vertical="center" indent="1"/>
      <protection locked="0"/>
    </xf>
    <xf numFmtId="0" fontId="2" fillId="0" borderId="0" xfId="0" applyFont="1" applyAlignment="1">
      <alignment horizontal="center" vertical="center"/>
    </xf>
    <xf numFmtId="0" fontId="4" fillId="4" borderId="9" xfId="0" applyFont="1" applyFill="1" applyBorder="1" applyAlignment="1">
      <alignment horizontal="left"/>
    </xf>
    <xf numFmtId="0" fontId="6" fillId="4" borderId="9" xfId="0" applyFont="1" applyFill="1" applyBorder="1"/>
    <xf numFmtId="0" fontId="3" fillId="0" borderId="0" xfId="0" applyFont="1" applyAlignment="1">
      <alignment horizontal="left"/>
    </xf>
    <xf numFmtId="0" fontId="4" fillId="4" borderId="9" xfId="0" applyFont="1" applyFill="1" applyBorder="1" applyAlignment="1" applyProtection="1">
      <alignment vertical="center"/>
      <protection locked="0"/>
    </xf>
    <xf numFmtId="0" fontId="5" fillId="4" borderId="9" xfId="0" applyFont="1" applyFill="1" applyBorder="1" applyAlignment="1">
      <alignment vertical="center"/>
    </xf>
    <xf numFmtId="0" fontId="4" fillId="4" borderId="9" xfId="0" applyFont="1" applyFill="1" applyBorder="1" applyAlignment="1">
      <alignment vertical="center"/>
    </xf>
    <xf numFmtId="0" fontId="5" fillId="0" borderId="0" xfId="0" applyFont="1"/>
    <xf numFmtId="0" fontId="7" fillId="0" borderId="0" xfId="0" applyFont="1" applyAlignment="1">
      <alignment horizontal="left"/>
    </xf>
    <xf numFmtId="0" fontId="9" fillId="0" borderId="9" xfId="0" applyFont="1" applyBorder="1" applyAlignment="1">
      <alignment vertical="top"/>
    </xf>
    <xf numFmtId="167" fontId="4" fillId="0" borderId="0" xfId="0" applyNumberFormat="1" applyFont="1" applyAlignment="1">
      <alignment vertical="center"/>
    </xf>
    <xf numFmtId="0" fontId="12" fillId="3" borderId="16" xfId="0" applyFont="1" applyFill="1" applyBorder="1" applyAlignment="1">
      <alignment horizontal="left" vertical="top" wrapText="1" indent="1"/>
    </xf>
    <xf numFmtId="168" fontId="12" fillId="3" borderId="18" xfId="2" applyNumberFormat="1" applyFont="1" applyFill="1" applyBorder="1" applyAlignment="1" applyProtection="1">
      <alignment horizontal="left" vertical="top" wrapText="1" indent="1"/>
    </xf>
    <xf numFmtId="168" fontId="12" fillId="3" borderId="17" xfId="2" applyNumberFormat="1" applyFont="1" applyFill="1" applyBorder="1" applyAlignment="1" applyProtection="1">
      <alignment horizontal="left" vertical="top" wrapText="1" indent="1"/>
    </xf>
    <xf numFmtId="0" fontId="11" fillId="0" borderId="13" xfId="0" applyFont="1" applyBorder="1" applyAlignment="1">
      <alignment horizontal="left" vertical="top" indent="1"/>
    </xf>
    <xf numFmtId="0" fontId="15" fillId="5" borderId="24" xfId="0" applyFont="1" applyFill="1" applyBorder="1" applyAlignment="1">
      <alignment horizontal="center"/>
    </xf>
    <xf numFmtId="0" fontId="15" fillId="5" borderId="23" xfId="0" applyFont="1" applyFill="1" applyBorder="1" applyAlignment="1">
      <alignment horizontal="center"/>
    </xf>
    <xf numFmtId="0" fontId="12" fillId="0" borderId="14" xfId="0" applyFont="1" applyBorder="1" applyAlignment="1">
      <alignment horizontal="left" vertical="top" wrapText="1" indent="1"/>
    </xf>
    <xf numFmtId="41" fontId="12" fillId="0" borderId="14" xfId="2" applyFont="1" applyFill="1" applyBorder="1" applyAlignment="1" applyProtection="1">
      <alignment horizontal="left" vertical="top" wrapText="1" indent="1"/>
    </xf>
    <xf numFmtId="168" fontId="12" fillId="0" borderId="14" xfId="2" applyNumberFormat="1" applyFont="1" applyFill="1" applyBorder="1" applyAlignment="1" applyProtection="1">
      <alignment horizontal="left" vertical="top" wrapText="1" indent="1"/>
    </xf>
    <xf numFmtId="168" fontId="12" fillId="0" borderId="0" xfId="2" applyNumberFormat="1" applyFont="1" applyFill="1" applyBorder="1" applyAlignment="1" applyProtection="1">
      <alignment horizontal="left" vertical="top" wrapText="1" indent="1"/>
    </xf>
    <xf numFmtId="0" fontId="0" fillId="6" borderId="22" xfId="0" applyFill="1" applyBorder="1"/>
    <xf numFmtId="0" fontId="0" fillId="6" borderId="23" xfId="0" applyFill="1" applyBorder="1"/>
    <xf numFmtId="0" fontId="0" fillId="0" borderId="22" xfId="0" applyBorder="1"/>
    <xf numFmtId="0" fontId="0" fillId="0" borderId="23" xfId="0" applyBorder="1"/>
    <xf numFmtId="0" fontId="14" fillId="3" borderId="14" xfId="0" applyFont="1" applyFill="1" applyBorder="1" applyAlignment="1">
      <alignment horizontal="left" vertical="top" wrapText="1" indent="1"/>
    </xf>
    <xf numFmtId="41" fontId="14" fillId="3" borderId="14" xfId="2" applyFont="1" applyFill="1" applyBorder="1" applyAlignment="1" applyProtection="1">
      <alignment horizontal="left" vertical="top" wrapText="1" indent="1"/>
    </xf>
    <xf numFmtId="168" fontId="14" fillId="3" borderId="14" xfId="2" applyNumberFormat="1" applyFont="1" applyFill="1" applyBorder="1" applyAlignment="1" applyProtection="1">
      <alignment horizontal="left" vertical="top" wrapText="1" indent="1"/>
    </xf>
    <xf numFmtId="0" fontId="12" fillId="3" borderId="14" xfId="0" applyFont="1" applyFill="1" applyBorder="1" applyAlignment="1">
      <alignment horizontal="left" vertical="top" wrapText="1" indent="1"/>
    </xf>
    <xf numFmtId="41" fontId="12" fillId="3" borderId="14" xfId="2" applyFont="1" applyFill="1" applyBorder="1" applyAlignment="1" applyProtection="1">
      <alignment horizontal="left" vertical="top" wrapText="1" indent="1"/>
    </xf>
    <xf numFmtId="168" fontId="12" fillId="3" borderId="14" xfId="2" applyNumberFormat="1" applyFont="1" applyFill="1" applyBorder="1" applyAlignment="1" applyProtection="1">
      <alignment horizontal="left" vertical="top" wrapText="1" indent="1"/>
    </xf>
    <xf numFmtId="41" fontId="12" fillId="3" borderId="17" xfId="2" applyFont="1" applyFill="1" applyBorder="1" applyAlignment="1" applyProtection="1">
      <alignment horizontal="left" vertical="top" wrapText="1" indent="1"/>
    </xf>
    <xf numFmtId="0" fontId="12" fillId="0" borderId="0" xfId="0" applyFont="1" applyAlignment="1">
      <alignment horizontal="left" vertical="top" wrapText="1" indent="1"/>
    </xf>
    <xf numFmtId="41" fontId="12" fillId="0" borderId="0" xfId="2" applyFont="1" applyFill="1" applyBorder="1" applyAlignment="1" applyProtection="1">
      <alignment horizontal="left" vertical="top" wrapText="1" indent="1"/>
    </xf>
    <xf numFmtId="168" fontId="0" fillId="0" borderId="0" xfId="0" applyNumberFormat="1"/>
    <xf numFmtId="0" fontId="10" fillId="0" borderId="14" xfId="0" applyFont="1" applyBorder="1" applyAlignment="1">
      <alignment horizontal="left" vertical="top" wrapText="1" indent="1"/>
    </xf>
    <xf numFmtId="0" fontId="8" fillId="0" borderId="0" xfId="0" applyFont="1" applyAlignment="1">
      <alignment horizontal="center" vertical="top"/>
    </xf>
    <xf numFmtId="0" fontId="8" fillId="0" borderId="9" xfId="0" applyFont="1" applyBorder="1" applyAlignment="1">
      <alignment horizontal="center" vertical="top"/>
    </xf>
    <xf numFmtId="49" fontId="4" fillId="7" borderId="6" xfId="0" applyNumberFormat="1" applyFont="1" applyFill="1" applyBorder="1" applyAlignment="1" applyProtection="1">
      <alignment horizontal="left" vertical="center" indent="1"/>
      <protection locked="0"/>
    </xf>
    <xf numFmtId="0" fontId="4" fillId="7" borderId="5" xfId="0" applyFont="1" applyFill="1" applyBorder="1" applyAlignment="1">
      <alignment vertical="center"/>
    </xf>
    <xf numFmtId="0" fontId="4" fillId="7" borderId="0" xfId="0" applyFont="1" applyFill="1" applyAlignment="1">
      <alignment vertical="center"/>
    </xf>
    <xf numFmtId="0" fontId="4" fillId="7" borderId="11" xfId="0" applyFont="1" applyFill="1" applyBorder="1" applyAlignment="1">
      <alignment vertical="center"/>
    </xf>
    <xf numFmtId="0" fontId="9" fillId="7" borderId="7" xfId="0" applyFont="1" applyFill="1" applyBorder="1" applyAlignment="1">
      <alignment vertical="center"/>
    </xf>
    <xf numFmtId="0" fontId="9" fillId="7" borderId="4" xfId="0" applyFont="1" applyFill="1" applyBorder="1" applyAlignment="1">
      <alignment vertical="center"/>
    </xf>
    <xf numFmtId="0" fontId="9" fillId="7" borderId="10" xfId="0" applyFont="1" applyFill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right" vertical="center"/>
    </xf>
    <xf numFmtId="0" fontId="19" fillId="0" borderId="0" xfId="0" applyFont="1" applyAlignment="1">
      <alignment horizontal="left" vertical="center" indent="12"/>
    </xf>
    <xf numFmtId="167" fontId="19" fillId="0" borderId="6" xfId="1" applyNumberFormat="1" applyFont="1" applyFill="1" applyBorder="1" applyAlignment="1" applyProtection="1">
      <alignment horizontal="right" vertical="center"/>
    </xf>
    <xf numFmtId="167" fontId="19" fillId="0" borderId="0" xfId="1" applyNumberFormat="1" applyFont="1" applyBorder="1" applyAlignment="1" applyProtection="1">
      <alignment horizontal="right" vertical="center"/>
    </xf>
    <xf numFmtId="168" fontId="19" fillId="0" borderId="6" xfId="2" applyNumberFormat="1" applyFont="1" applyFill="1" applyBorder="1" applyAlignment="1" applyProtection="1">
      <alignment horizontal="right" vertical="center"/>
    </xf>
    <xf numFmtId="0" fontId="21" fillId="0" borderId="0" xfId="0" applyFont="1" applyAlignment="1">
      <alignment vertical="center"/>
    </xf>
    <xf numFmtId="167" fontId="19" fillId="0" borderId="6" xfId="1" applyNumberFormat="1" applyFont="1" applyBorder="1" applyAlignment="1" applyProtection="1">
      <alignment horizontal="right" vertical="center"/>
    </xf>
    <xf numFmtId="0" fontId="19" fillId="0" borderId="6" xfId="0" applyFont="1" applyBorder="1" applyAlignment="1">
      <alignment horizontal="center" vertical="center"/>
    </xf>
    <xf numFmtId="169" fontId="19" fillId="0" borderId="6" xfId="1" applyNumberFormat="1" applyFont="1" applyBorder="1" applyAlignment="1" applyProtection="1">
      <alignment horizontal="center" vertical="center"/>
    </xf>
    <xf numFmtId="9" fontId="23" fillId="0" borderId="6" xfId="0" applyNumberFormat="1" applyFont="1" applyBorder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vertical="center"/>
    </xf>
    <xf numFmtId="165" fontId="23" fillId="0" borderId="0" xfId="1" applyFont="1" applyBorder="1" applyAlignment="1" applyProtection="1">
      <alignment horizontal="center" vertical="center"/>
    </xf>
    <xf numFmtId="165" fontId="19" fillId="0" borderId="0" xfId="1" applyFont="1" applyBorder="1" applyAlignment="1" applyProtection="1">
      <alignment vertical="center"/>
    </xf>
    <xf numFmtId="167" fontId="19" fillId="0" borderId="0" xfId="0" applyNumberFormat="1" applyFont="1" applyAlignment="1">
      <alignment vertical="center"/>
    </xf>
    <xf numFmtId="170" fontId="19" fillId="0" borderId="6" xfId="2" applyNumberFormat="1" applyFont="1" applyBorder="1" applyAlignment="1" applyProtection="1">
      <alignment horizontal="center" vertical="center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167" fontId="18" fillId="0" borderId="6" xfId="1" applyNumberFormat="1" applyFont="1" applyBorder="1" applyAlignment="1" applyProtection="1">
      <alignment horizontal="right" vertical="center"/>
    </xf>
    <xf numFmtId="41" fontId="18" fillId="0" borderId="6" xfId="2" applyFont="1" applyFill="1" applyBorder="1" applyAlignment="1" applyProtection="1">
      <alignment horizontal="right" vertical="center"/>
    </xf>
    <xf numFmtId="0" fontId="20" fillId="0" borderId="0" xfId="0" applyFont="1" applyAlignment="1">
      <alignment horizontal="right" vertical="center"/>
    </xf>
    <xf numFmtId="41" fontId="18" fillId="0" borderId="0" xfId="2" applyFont="1" applyFill="1" applyBorder="1" applyAlignment="1" applyProtection="1">
      <alignment horizontal="right" vertical="center"/>
      <protection locked="0"/>
    </xf>
    <xf numFmtId="167" fontId="18" fillId="0" borderId="6" xfId="1" applyNumberFormat="1" applyFont="1" applyBorder="1" applyAlignment="1" applyProtection="1">
      <alignment horizontal="right" vertical="center"/>
      <protection locked="0"/>
    </xf>
    <xf numFmtId="41" fontId="18" fillId="0" borderId="6" xfId="2" applyFont="1" applyFill="1" applyBorder="1" applyAlignment="1" applyProtection="1">
      <alignment horizontal="right" vertical="center"/>
      <protection locked="0"/>
    </xf>
    <xf numFmtId="0" fontId="18" fillId="7" borderId="5" xfId="0" applyFont="1" applyFill="1" applyBorder="1" applyAlignment="1">
      <alignment vertical="center"/>
    </xf>
    <xf numFmtId="0" fontId="20" fillId="7" borderId="5" xfId="0" applyFont="1" applyFill="1" applyBorder="1" applyAlignment="1">
      <alignment vertical="center"/>
    </xf>
    <xf numFmtId="0" fontId="19" fillId="7" borderId="8" xfId="0" applyFont="1" applyFill="1" applyBorder="1" applyAlignment="1">
      <alignment vertical="center"/>
    </xf>
    <xf numFmtId="0" fontId="19" fillId="7" borderId="9" xfId="0" applyFont="1" applyFill="1" applyBorder="1" applyAlignment="1">
      <alignment vertical="center"/>
    </xf>
    <xf numFmtId="0" fontId="21" fillId="7" borderId="0" xfId="0" applyFont="1" applyFill="1" applyAlignment="1">
      <alignment vertical="center"/>
    </xf>
    <xf numFmtId="0" fontId="20" fillId="7" borderId="0" xfId="0" applyFont="1" applyFill="1" applyAlignment="1">
      <alignment horizontal="left" vertical="center"/>
    </xf>
    <xf numFmtId="0" fontId="21" fillId="7" borderId="0" xfId="0" applyFont="1" applyFill="1"/>
    <xf numFmtId="0" fontId="18" fillId="7" borderId="0" xfId="0" applyFont="1" applyFill="1"/>
    <xf numFmtId="0" fontId="19" fillId="7" borderId="11" xfId="0" applyFont="1" applyFill="1" applyBorder="1" applyAlignment="1">
      <alignment vertical="center"/>
    </xf>
    <xf numFmtId="0" fontId="23" fillId="7" borderId="11" xfId="0" applyFont="1" applyFill="1" applyBorder="1" applyAlignment="1">
      <alignment vertical="center"/>
    </xf>
    <xf numFmtId="0" fontId="23" fillId="7" borderId="11" xfId="0" applyFont="1" applyFill="1" applyBorder="1" applyAlignment="1">
      <alignment horizontal="right" vertical="center"/>
    </xf>
    <xf numFmtId="0" fontId="19" fillId="7" borderId="12" xfId="0" applyFont="1" applyFill="1" applyBorder="1" applyAlignment="1">
      <alignment vertical="center"/>
    </xf>
    <xf numFmtId="0" fontId="26" fillId="0" borderId="0" xfId="0" applyFont="1" applyAlignment="1">
      <alignment horizontal="right" vertical="center"/>
    </xf>
    <xf numFmtId="0" fontId="24" fillId="0" borderId="0" xfId="0" applyFont="1" applyAlignment="1">
      <alignment horizontal="right" vertical="center"/>
    </xf>
    <xf numFmtId="0" fontId="19" fillId="0" borderId="0" xfId="0" applyFont="1" applyAlignment="1" applyProtection="1">
      <alignment horizontal="center" vertical="center"/>
      <protection locked="0"/>
    </xf>
    <xf numFmtId="170" fontId="19" fillId="4" borderId="6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/>
    <xf numFmtId="0" fontId="8" fillId="0" borderId="9" xfId="0" applyFont="1" applyBorder="1"/>
    <xf numFmtId="49" fontId="4" fillId="7" borderId="6" xfId="0" applyNumberFormat="1" applyFont="1" applyFill="1" applyBorder="1" applyAlignment="1" applyProtection="1">
      <alignment horizontal="center" vertical="center"/>
      <protection locked="0"/>
    </xf>
    <xf numFmtId="0" fontId="19" fillId="0" borderId="4" xfId="0" applyFont="1" applyBorder="1"/>
    <xf numFmtId="0" fontId="19" fillId="0" borderId="0" xfId="0" applyFont="1"/>
    <xf numFmtId="0" fontId="19" fillId="0" borderId="9" xfId="0" applyFont="1" applyBorder="1"/>
    <xf numFmtId="0" fontId="19" fillId="0" borderId="0" xfId="0" applyFont="1" applyAlignment="1">
      <alignment horizontal="center"/>
    </xf>
    <xf numFmtId="0" fontId="19" fillId="0" borderId="9" xfId="0" applyFont="1" applyBorder="1" applyAlignment="1">
      <alignment horizontal="center"/>
    </xf>
    <xf numFmtId="0" fontId="21" fillId="0" borderId="4" xfId="0" applyFont="1" applyBorder="1"/>
    <xf numFmtId="0" fontId="23" fillId="0" borderId="0" xfId="0" applyFont="1"/>
    <xf numFmtId="0" fontId="19" fillId="0" borderId="0" xfId="0" applyFont="1" applyAlignment="1">
      <alignment horizontal="left"/>
    </xf>
    <xf numFmtId="3" fontId="19" fillId="0" borderId="9" xfId="0" applyNumberFormat="1" applyFont="1" applyBorder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right" indent="1"/>
    </xf>
    <xf numFmtId="41" fontId="19" fillId="0" borderId="0" xfId="2" applyFont="1" applyBorder="1" applyAlignment="1" applyProtection="1">
      <alignment horizontal="center"/>
    </xf>
    <xf numFmtId="1" fontId="19" fillId="0" borderId="6" xfId="1" applyNumberFormat="1" applyFont="1" applyFill="1" applyBorder="1" applyAlignment="1" applyProtection="1">
      <alignment horizontal="center"/>
    </xf>
    <xf numFmtId="41" fontId="19" fillId="0" borderId="0" xfId="2" applyFont="1" applyBorder="1" applyProtection="1"/>
    <xf numFmtId="0" fontId="19" fillId="7" borderId="6" xfId="0" applyFont="1" applyFill="1" applyBorder="1" applyAlignment="1" applyProtection="1">
      <alignment horizontal="center"/>
      <protection locked="0"/>
    </xf>
    <xf numFmtId="9" fontId="19" fillId="0" borderId="6" xfId="0" applyNumberFormat="1" applyFont="1" applyBorder="1" applyAlignment="1">
      <alignment horizontal="center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3" fontId="19" fillId="0" borderId="0" xfId="0" applyNumberFormat="1" applyFont="1" applyAlignment="1">
      <alignment horizontal="center"/>
    </xf>
    <xf numFmtId="1" fontId="19" fillId="0" borderId="6" xfId="0" applyNumberFormat="1" applyFont="1" applyBorder="1" applyAlignment="1">
      <alignment horizontal="center"/>
    </xf>
    <xf numFmtId="9" fontId="19" fillId="0" borderId="1" xfId="0" applyNumberFormat="1" applyFont="1" applyBorder="1" applyAlignment="1">
      <alignment horizontal="center"/>
    </xf>
    <xf numFmtId="3" fontId="19" fillId="0" borderId="4" xfId="0" applyNumberFormat="1" applyFont="1" applyBorder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/>
    <xf numFmtId="3" fontId="18" fillId="0" borderId="9" xfId="0" applyNumberFormat="1" applyFont="1" applyBorder="1" applyAlignment="1">
      <alignment horizontal="right"/>
    </xf>
    <xf numFmtId="3" fontId="18" fillId="0" borderId="0" xfId="0" applyNumberFormat="1" applyFont="1" applyAlignment="1">
      <alignment horizontal="right"/>
    </xf>
    <xf numFmtId="41" fontId="18" fillId="0" borderId="0" xfId="2" applyFont="1" applyBorder="1" applyAlignment="1" applyProtection="1">
      <alignment horizontal="right"/>
    </xf>
    <xf numFmtId="0" fontId="29" fillId="0" borderId="0" xfId="0" applyFont="1" applyAlignment="1">
      <alignment vertical="center"/>
    </xf>
    <xf numFmtId="0" fontId="23" fillId="0" borderId="0" xfId="0" applyFont="1" applyAlignment="1">
      <alignment horizontal="left" vertical="center"/>
    </xf>
    <xf numFmtId="0" fontId="23" fillId="0" borderId="5" xfId="0" applyFont="1" applyBorder="1" applyAlignment="1">
      <alignment horizontal="center" vertical="center"/>
    </xf>
    <xf numFmtId="49" fontId="19" fillId="7" borderId="6" xfId="0" applyNumberFormat="1" applyFont="1" applyFill="1" applyBorder="1" applyAlignment="1" applyProtection="1">
      <alignment horizontal="left" vertical="center" indent="1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0" borderId="0" xfId="0" applyFont="1" applyAlignment="1" applyProtection="1">
      <alignment vertical="center"/>
      <protection locked="0"/>
    </xf>
    <xf numFmtId="49" fontId="19" fillId="4" borderId="0" xfId="0" applyNumberFormat="1" applyFont="1" applyFill="1" applyAlignment="1" applyProtection="1">
      <alignment horizontal="left" vertical="center" indent="1"/>
      <protection locked="0"/>
    </xf>
    <xf numFmtId="49" fontId="30" fillId="7" borderId="6" xfId="3" applyNumberFormat="1" applyFont="1" applyFill="1" applyBorder="1" applyAlignment="1" applyProtection="1">
      <alignment horizontal="left" vertical="center" indent="1"/>
      <protection locked="0"/>
    </xf>
    <xf numFmtId="14" fontId="19" fillId="7" borderId="6" xfId="0" applyNumberFormat="1" applyFont="1" applyFill="1" applyBorder="1" applyAlignment="1" applyProtection="1">
      <alignment horizontal="center" vertical="center"/>
      <protection locked="0"/>
    </xf>
    <xf numFmtId="16" fontId="19" fillId="0" borderId="4" xfId="0" applyNumberFormat="1" applyFont="1" applyBorder="1" applyAlignment="1">
      <alignment vertical="center"/>
    </xf>
    <xf numFmtId="0" fontId="31" fillId="0" borderId="0" xfId="0" applyFont="1"/>
    <xf numFmtId="0" fontId="16" fillId="8" borderId="1" xfId="0" applyFont="1" applyFill="1" applyBorder="1" applyAlignment="1">
      <alignment horizontal="center" vertical="center"/>
    </xf>
    <xf numFmtId="0" fontId="16" fillId="8" borderId="3" xfId="0" applyFont="1" applyFill="1" applyBorder="1" applyAlignment="1">
      <alignment horizontal="center" vertical="center"/>
    </xf>
    <xf numFmtId="2" fontId="21" fillId="2" borderId="1" xfId="0" applyNumberFormat="1" applyFont="1" applyFill="1" applyBorder="1" applyAlignment="1" applyProtection="1">
      <alignment horizontal="center" vertical="center"/>
      <protection locked="0"/>
    </xf>
    <xf numFmtId="2" fontId="21" fillId="2" borderId="3" xfId="0" applyNumberFormat="1" applyFont="1" applyFill="1" applyBorder="1" applyAlignment="1" applyProtection="1">
      <alignment horizontal="center" vertical="center"/>
      <protection locked="0"/>
    </xf>
    <xf numFmtId="0" fontId="21" fillId="7" borderId="0" xfId="0" applyFont="1" applyFill="1" applyAlignment="1">
      <alignment horizontal="left" vertical="center" wrapText="1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171" fontId="21" fillId="7" borderId="1" xfId="4" applyNumberFormat="1" applyFont="1" applyFill="1" applyBorder="1" applyAlignment="1" applyProtection="1">
      <alignment horizontal="center" vertical="center"/>
      <protection locked="0"/>
    </xf>
    <xf numFmtId="171" fontId="21" fillId="7" borderId="3" xfId="4" applyNumberFormat="1" applyFont="1" applyFill="1" applyBorder="1" applyAlignment="1" applyProtection="1">
      <alignment horizontal="center" vertical="center"/>
      <protection locked="0"/>
    </xf>
    <xf numFmtId="0" fontId="22" fillId="9" borderId="1" xfId="0" applyFont="1" applyFill="1" applyBorder="1" applyAlignment="1">
      <alignment horizontal="center" vertical="center"/>
    </xf>
    <xf numFmtId="0" fontId="22" fillId="9" borderId="2" xfId="0" applyFont="1" applyFill="1" applyBorder="1" applyAlignment="1">
      <alignment horizontal="center" vertical="center"/>
    </xf>
    <xf numFmtId="0" fontId="22" fillId="9" borderId="3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19" fillId="7" borderId="1" xfId="0" applyFont="1" applyFill="1" applyBorder="1" applyAlignment="1" applyProtection="1">
      <alignment horizontal="left" vertical="center" indent="1"/>
      <protection locked="0"/>
    </xf>
    <xf numFmtId="0" fontId="19" fillId="7" borderId="3" xfId="0" applyFont="1" applyFill="1" applyBorder="1" applyAlignment="1" applyProtection="1">
      <alignment horizontal="left" vertical="center" indent="1"/>
      <protection locked="0"/>
    </xf>
    <xf numFmtId="0" fontId="19" fillId="7" borderId="1" xfId="0" applyFont="1" applyFill="1" applyBorder="1" applyAlignment="1" applyProtection="1">
      <alignment horizontal="center" vertical="center"/>
      <protection locked="0"/>
    </xf>
    <xf numFmtId="0" fontId="19" fillId="7" borderId="2" xfId="0" applyFont="1" applyFill="1" applyBorder="1" applyAlignment="1" applyProtection="1">
      <alignment horizontal="center" vertical="center"/>
      <protection locked="0"/>
    </xf>
    <xf numFmtId="0" fontId="19" fillId="7" borderId="3" xfId="0" applyFont="1" applyFill="1" applyBorder="1" applyAlignment="1" applyProtection="1">
      <alignment horizontal="center" vertical="center"/>
      <protection locked="0"/>
    </xf>
    <xf numFmtId="14" fontId="19" fillId="7" borderId="1" xfId="0" applyNumberFormat="1" applyFont="1" applyFill="1" applyBorder="1" applyAlignment="1" applyProtection="1">
      <alignment horizontal="center" vertical="center"/>
      <protection locked="0"/>
    </xf>
    <xf numFmtId="14" fontId="19" fillId="7" borderId="3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indent="12"/>
    </xf>
    <xf numFmtId="0" fontId="27" fillId="7" borderId="6" xfId="3" applyFont="1" applyFill="1" applyBorder="1" applyAlignment="1" applyProtection="1">
      <alignment horizontal="left" vertical="center" indent="1"/>
      <protection locked="0"/>
    </xf>
    <xf numFmtId="0" fontId="23" fillId="7" borderId="6" xfId="0" applyFont="1" applyFill="1" applyBorder="1" applyAlignment="1" applyProtection="1">
      <alignment horizontal="left" vertical="center" indent="1"/>
      <protection locked="0"/>
    </xf>
    <xf numFmtId="0" fontId="20" fillId="0" borderId="3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7" borderId="15" xfId="0" applyFont="1" applyFill="1" applyBorder="1" applyAlignment="1" applyProtection="1">
      <alignment horizontal="left" vertical="center" indent="1"/>
      <protection locked="0"/>
    </xf>
    <xf numFmtId="0" fontId="23" fillId="7" borderId="19" xfId="0" applyFont="1" applyFill="1" applyBorder="1" applyAlignment="1" applyProtection="1">
      <alignment horizontal="left" vertical="center" indent="1"/>
      <protection locked="0"/>
    </xf>
    <xf numFmtId="0" fontId="23" fillId="7" borderId="20" xfId="0" applyFont="1" applyFill="1" applyBorder="1" applyAlignment="1" applyProtection="1">
      <alignment horizontal="left" vertical="center" indent="1"/>
      <protection locked="0"/>
    </xf>
    <xf numFmtId="0" fontId="23" fillId="7" borderId="21" xfId="0" applyFont="1" applyFill="1" applyBorder="1" applyAlignment="1" applyProtection="1">
      <alignment horizontal="left" vertical="center" indent="1"/>
      <protection locked="0"/>
    </xf>
    <xf numFmtId="0" fontId="21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49" fontId="19" fillId="7" borderId="1" xfId="0" applyNumberFormat="1" applyFont="1" applyFill="1" applyBorder="1" applyAlignment="1" applyProtection="1">
      <alignment horizontal="center" vertical="center"/>
      <protection locked="0"/>
    </xf>
    <xf numFmtId="49" fontId="19" fillId="7" borderId="2" xfId="0" applyNumberFormat="1" applyFont="1" applyFill="1" applyBorder="1" applyAlignment="1" applyProtection="1">
      <alignment horizontal="center" vertical="center"/>
      <protection locked="0"/>
    </xf>
    <xf numFmtId="49" fontId="19" fillId="7" borderId="3" xfId="0" applyNumberFormat="1" applyFont="1" applyFill="1" applyBorder="1" applyAlignment="1" applyProtection="1">
      <alignment horizontal="center" vertical="center"/>
      <protection locked="0"/>
    </xf>
    <xf numFmtId="0" fontId="4" fillId="7" borderId="7" xfId="0" applyFont="1" applyFill="1" applyBorder="1" applyAlignment="1" applyProtection="1">
      <alignment horizontal="left" vertical="center"/>
      <protection locked="0"/>
    </xf>
    <xf numFmtId="0" fontId="4" fillId="7" borderId="5" xfId="0" applyFont="1" applyFill="1" applyBorder="1" applyAlignment="1" applyProtection="1">
      <alignment horizontal="left" vertical="center"/>
      <protection locked="0"/>
    </xf>
    <xf numFmtId="0" fontId="4" fillId="7" borderId="8" xfId="0" applyFont="1" applyFill="1" applyBorder="1" applyAlignment="1" applyProtection="1">
      <alignment horizontal="left" vertical="center"/>
      <protection locked="0"/>
    </xf>
    <xf numFmtId="0" fontId="4" fillId="7" borderId="4" xfId="0" applyFont="1" applyFill="1" applyBorder="1" applyAlignment="1" applyProtection="1">
      <alignment horizontal="left" vertical="center"/>
      <protection locked="0"/>
    </xf>
    <xf numFmtId="0" fontId="4" fillId="7" borderId="0" xfId="0" applyFont="1" applyFill="1" applyAlignment="1" applyProtection="1">
      <alignment horizontal="left" vertical="center"/>
      <protection locked="0"/>
    </xf>
    <xf numFmtId="0" fontId="4" fillId="7" borderId="9" xfId="0" applyFont="1" applyFill="1" applyBorder="1" applyAlignment="1" applyProtection="1">
      <alignment horizontal="left" vertical="center"/>
      <protection locked="0"/>
    </xf>
    <xf numFmtId="0" fontId="4" fillId="7" borderId="10" xfId="0" applyFont="1" applyFill="1" applyBorder="1" applyAlignment="1" applyProtection="1">
      <alignment horizontal="left" vertical="center"/>
      <protection locked="0"/>
    </xf>
    <xf numFmtId="0" fontId="4" fillId="7" borderId="11" xfId="0" applyFont="1" applyFill="1" applyBorder="1" applyAlignment="1" applyProtection="1">
      <alignment horizontal="left" vertical="center"/>
      <protection locked="0"/>
    </xf>
    <xf numFmtId="0" fontId="4" fillId="7" borderId="12" xfId="0" applyFont="1" applyFill="1" applyBorder="1" applyAlignment="1" applyProtection="1">
      <alignment horizontal="left" vertical="center"/>
      <protection locked="0"/>
    </xf>
    <xf numFmtId="49" fontId="19" fillId="7" borderId="1" xfId="0" applyNumberFormat="1" applyFont="1" applyFill="1" applyBorder="1" applyAlignment="1" applyProtection="1">
      <alignment horizontal="left" vertical="center" indent="1"/>
      <protection locked="0"/>
    </xf>
    <xf numFmtId="49" fontId="19" fillId="7" borderId="2" xfId="0" applyNumberFormat="1" applyFont="1" applyFill="1" applyBorder="1" applyAlignment="1" applyProtection="1">
      <alignment horizontal="left" vertical="center" indent="1"/>
      <protection locked="0"/>
    </xf>
    <xf numFmtId="49" fontId="19" fillId="7" borderId="3" xfId="0" applyNumberFormat="1" applyFont="1" applyFill="1" applyBorder="1" applyAlignment="1" applyProtection="1">
      <alignment horizontal="left" vertical="center" indent="1"/>
      <protection locked="0"/>
    </xf>
    <xf numFmtId="0" fontId="19" fillId="0" borderId="0" xfId="0" applyFont="1" applyAlignment="1">
      <alignment horizontal="left" vertical="center" wrapText="1"/>
    </xf>
    <xf numFmtId="0" fontId="19" fillId="0" borderId="9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28" fillId="0" borderId="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1" xfId="0" applyFont="1" applyBorder="1" applyAlignment="1">
      <alignment horizontal="center" vertical="center"/>
    </xf>
    <xf numFmtId="0" fontId="19" fillId="7" borderId="2" xfId="0" applyFont="1" applyFill="1" applyBorder="1" applyAlignment="1" applyProtection="1">
      <alignment horizontal="left" vertical="center" indent="1"/>
      <protection locked="0"/>
    </xf>
    <xf numFmtId="0" fontId="20" fillId="7" borderId="7" xfId="0" applyFont="1" applyFill="1" applyBorder="1" applyAlignment="1">
      <alignment horizontal="left" vertical="center" wrapText="1"/>
    </xf>
    <xf numFmtId="0" fontId="20" fillId="7" borderId="5" xfId="0" applyFont="1" applyFill="1" applyBorder="1" applyAlignment="1">
      <alignment horizontal="left" vertical="center" wrapText="1"/>
    </xf>
    <xf numFmtId="0" fontId="20" fillId="7" borderId="8" xfId="0" applyFont="1" applyFill="1" applyBorder="1" applyAlignment="1">
      <alignment horizontal="left" vertical="center" wrapText="1"/>
    </xf>
    <xf numFmtId="0" fontId="20" fillId="7" borderId="4" xfId="0" applyFont="1" applyFill="1" applyBorder="1" applyAlignment="1">
      <alignment horizontal="left" vertical="center" wrapText="1"/>
    </xf>
    <xf numFmtId="0" fontId="20" fillId="7" borderId="0" xfId="0" applyFont="1" applyFill="1" applyAlignment="1">
      <alignment horizontal="left" vertical="center" wrapText="1"/>
    </xf>
    <xf numFmtId="0" fontId="20" fillId="7" borderId="9" xfId="0" applyFont="1" applyFill="1" applyBorder="1" applyAlignment="1">
      <alignment horizontal="left" vertical="center" wrapText="1"/>
    </xf>
    <xf numFmtId="0" fontId="20" fillId="7" borderId="10" xfId="0" applyFont="1" applyFill="1" applyBorder="1" applyAlignment="1">
      <alignment horizontal="left" vertical="center" wrapText="1"/>
    </xf>
    <xf numFmtId="0" fontId="20" fillId="7" borderId="11" xfId="0" applyFont="1" applyFill="1" applyBorder="1" applyAlignment="1">
      <alignment horizontal="left" vertical="center" wrapText="1"/>
    </xf>
    <xf numFmtId="0" fontId="20" fillId="7" borderId="12" xfId="0" applyFont="1" applyFill="1" applyBorder="1" applyAlignment="1">
      <alignment horizontal="left" vertical="center" wrapText="1"/>
    </xf>
    <xf numFmtId="14" fontId="21" fillId="7" borderId="1" xfId="0" applyNumberFormat="1" applyFont="1" applyFill="1" applyBorder="1" applyAlignment="1" applyProtection="1">
      <alignment horizontal="center" vertical="top"/>
      <protection locked="0"/>
    </xf>
    <xf numFmtId="14" fontId="21" fillId="7" borderId="2" xfId="0" applyNumberFormat="1" applyFont="1" applyFill="1" applyBorder="1" applyAlignment="1" applyProtection="1">
      <alignment horizontal="center" vertical="top"/>
      <protection locked="0"/>
    </xf>
    <xf numFmtId="14" fontId="21" fillId="7" borderId="3" xfId="0" applyNumberFormat="1" applyFont="1" applyFill="1" applyBorder="1" applyAlignment="1" applyProtection="1">
      <alignment horizontal="center" vertical="top"/>
      <protection locked="0"/>
    </xf>
    <xf numFmtId="0" fontId="23" fillId="0" borderId="5" xfId="0" applyFont="1" applyBorder="1" applyAlignment="1">
      <alignment horizontal="center" vertical="center"/>
    </xf>
    <xf numFmtId="0" fontId="19" fillId="0" borderId="0" xfId="0" applyFont="1" applyAlignment="1" applyProtection="1">
      <alignment vertical="center"/>
      <protection locked="0"/>
    </xf>
    <xf numFmtId="41" fontId="18" fillId="0" borderId="1" xfId="2" applyFont="1" applyBorder="1" applyAlignment="1" applyProtection="1">
      <alignment horizontal="right"/>
    </xf>
    <xf numFmtId="41" fontId="18" fillId="0" borderId="2" xfId="2" applyFont="1" applyBorder="1" applyAlignment="1" applyProtection="1">
      <alignment horizontal="right"/>
    </xf>
    <xf numFmtId="41" fontId="18" fillId="0" borderId="3" xfId="2" applyFont="1" applyBorder="1" applyAlignment="1" applyProtection="1">
      <alignment horizontal="right"/>
    </xf>
    <xf numFmtId="0" fontId="18" fillId="0" borderId="0" xfId="0" applyFont="1" applyAlignment="1">
      <alignment horizontal="left" indent="1"/>
    </xf>
    <xf numFmtId="168" fontId="19" fillId="0" borderId="1" xfId="2" applyNumberFormat="1" applyFont="1" applyBorder="1" applyAlignment="1" applyProtection="1">
      <alignment horizontal="center"/>
    </xf>
    <xf numFmtId="168" fontId="19" fillId="0" borderId="2" xfId="2" applyNumberFormat="1" applyFont="1" applyBorder="1" applyAlignment="1" applyProtection="1">
      <alignment horizontal="center"/>
    </xf>
    <xf numFmtId="168" fontId="19" fillId="0" borderId="3" xfId="2" applyNumberFormat="1" applyFont="1" applyBorder="1" applyAlignment="1" applyProtection="1">
      <alignment horizontal="center"/>
    </xf>
    <xf numFmtId="41" fontId="19" fillId="0" borderId="1" xfId="2" applyFont="1" applyBorder="1" applyAlignment="1" applyProtection="1">
      <alignment horizontal="center"/>
    </xf>
    <xf numFmtId="41" fontId="19" fillId="0" borderId="2" xfId="2" applyFont="1" applyBorder="1" applyAlignment="1" applyProtection="1">
      <alignment horizontal="center"/>
    </xf>
    <xf numFmtId="41" fontId="19" fillId="0" borderId="3" xfId="2" applyFont="1" applyBorder="1" applyAlignment="1" applyProtection="1">
      <alignment horizontal="center"/>
    </xf>
    <xf numFmtId="0" fontId="9" fillId="0" borderId="7" xfId="0" applyFont="1" applyBorder="1"/>
    <xf numFmtId="0" fontId="9" fillId="0" borderId="5" xfId="0" applyFont="1" applyBorder="1"/>
    <xf numFmtId="0" fontId="9" fillId="0" borderId="4" xfId="0" applyFont="1" applyBorder="1"/>
    <xf numFmtId="0" fontId="9" fillId="0" borderId="0" xfId="0" applyFont="1"/>
    <xf numFmtId="0" fontId="9" fillId="0" borderId="10" xfId="0" applyFont="1" applyBorder="1"/>
    <xf numFmtId="0" fontId="9" fillId="0" borderId="11" xfId="0" applyFont="1" applyBorder="1"/>
    <xf numFmtId="0" fontId="28" fillId="0" borderId="5" xfId="0" applyFont="1" applyBorder="1" applyAlignment="1">
      <alignment horizontal="left" vertical="center"/>
    </xf>
    <xf numFmtId="0" fontId="28" fillId="0" borderId="0" xfId="0" applyFont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7" fillId="7" borderId="1" xfId="3" applyFont="1" applyFill="1" applyBorder="1" applyAlignment="1" applyProtection="1">
      <alignment horizontal="left" vertical="center" indent="1"/>
      <protection locked="0"/>
    </xf>
    <xf numFmtId="0" fontId="27" fillId="7" borderId="3" xfId="3" applyFont="1" applyFill="1" applyBorder="1" applyAlignment="1" applyProtection="1">
      <alignment horizontal="left" vertical="center" indent="1"/>
      <protection locked="0"/>
    </xf>
    <xf numFmtId="0" fontId="22" fillId="9" borderId="1" xfId="0" applyFont="1" applyFill="1" applyBorder="1" applyAlignment="1">
      <alignment horizontal="center"/>
    </xf>
    <xf numFmtId="0" fontId="22" fillId="9" borderId="2" xfId="0" applyFont="1" applyFill="1" applyBorder="1" applyAlignment="1">
      <alignment horizontal="center"/>
    </xf>
    <xf numFmtId="0" fontId="22" fillId="9" borderId="3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7" borderId="1" xfId="0" applyFont="1" applyFill="1" applyBorder="1" applyAlignment="1" applyProtection="1">
      <alignment horizontal="left" vertical="center" indent="1"/>
      <protection locked="0"/>
    </xf>
    <xf numFmtId="0" fontId="23" fillId="7" borderId="3" xfId="0" applyFont="1" applyFill="1" applyBorder="1" applyAlignment="1" applyProtection="1">
      <alignment horizontal="left" vertical="center" indent="1"/>
      <protection locked="0"/>
    </xf>
    <xf numFmtId="14" fontId="19" fillId="7" borderId="1" xfId="0" applyNumberFormat="1" applyFont="1" applyFill="1" applyBorder="1" applyAlignment="1" applyProtection="1">
      <alignment horizontal="center"/>
      <protection locked="0"/>
    </xf>
    <xf numFmtId="0" fontId="19" fillId="7" borderId="2" xfId="0" applyFont="1" applyFill="1" applyBorder="1" applyAlignment="1" applyProtection="1">
      <alignment horizontal="center"/>
      <protection locked="0"/>
    </xf>
    <xf numFmtId="0" fontId="19" fillId="7" borderId="3" xfId="0" applyFont="1" applyFill="1" applyBorder="1" applyAlignment="1" applyProtection="1">
      <alignment horizontal="center"/>
      <protection locked="0"/>
    </xf>
    <xf numFmtId="41" fontId="19" fillId="0" borderId="0" xfId="2" applyFont="1" applyBorder="1" applyAlignment="1" applyProtection="1">
      <alignment horizontal="center"/>
    </xf>
    <xf numFmtId="41" fontId="19" fillId="0" borderId="1" xfId="2" applyFont="1" applyBorder="1" applyAlignment="1" applyProtection="1">
      <alignment horizontal="right"/>
    </xf>
    <xf numFmtId="41" fontId="19" fillId="0" borderId="2" xfId="2" applyFont="1" applyBorder="1" applyAlignment="1" applyProtection="1">
      <alignment horizontal="right"/>
    </xf>
    <xf numFmtId="41" fontId="19" fillId="0" borderId="3" xfId="2" applyFont="1" applyBorder="1" applyAlignment="1" applyProtection="1">
      <alignment horizontal="right"/>
    </xf>
    <xf numFmtId="0" fontId="23" fillId="7" borderId="2" xfId="0" applyFont="1" applyFill="1" applyBorder="1" applyAlignment="1" applyProtection="1">
      <alignment horizontal="left" vertical="center" indent="1"/>
      <protection locked="0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left" vertical="center" indent="1"/>
      <protection locked="0"/>
    </xf>
    <xf numFmtId="49" fontId="4" fillId="7" borderId="2" xfId="0" applyNumberFormat="1" applyFont="1" applyFill="1" applyBorder="1" applyAlignment="1" applyProtection="1">
      <alignment horizontal="left" vertical="center" indent="1"/>
      <protection locked="0"/>
    </xf>
    <xf numFmtId="49" fontId="4" fillId="7" borderId="3" xfId="0" applyNumberFormat="1" applyFont="1" applyFill="1" applyBorder="1" applyAlignment="1" applyProtection="1">
      <alignment horizontal="left" vertical="center" indent="1"/>
      <protection locked="0"/>
    </xf>
    <xf numFmtId="0" fontId="19" fillId="7" borderId="1" xfId="0" applyFont="1" applyFill="1" applyBorder="1" applyAlignment="1" applyProtection="1">
      <alignment horizontal="left" vertical="center"/>
      <protection locked="0"/>
    </xf>
    <xf numFmtId="0" fontId="19" fillId="7" borderId="2" xfId="0" applyFont="1" applyFill="1" applyBorder="1" applyAlignment="1" applyProtection="1">
      <alignment horizontal="left" vertical="center"/>
      <protection locked="0"/>
    </xf>
    <xf numFmtId="0" fontId="19" fillId="7" borderId="3" xfId="0" applyFont="1" applyFill="1" applyBorder="1" applyAlignment="1" applyProtection="1">
      <alignment horizontal="left" vertical="center"/>
      <protection locked="0"/>
    </xf>
    <xf numFmtId="14" fontId="19" fillId="7" borderId="2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9" fillId="0" borderId="0" xfId="0" applyFont="1" applyAlignment="1" applyProtection="1">
      <alignment vertical="center"/>
      <protection locked="0"/>
    </xf>
    <xf numFmtId="0" fontId="4" fillId="7" borderId="1" xfId="0" applyFont="1" applyFill="1" applyBorder="1" applyAlignment="1" applyProtection="1">
      <alignment horizontal="left" vertical="center"/>
      <protection locked="0"/>
    </xf>
    <xf numFmtId="0" fontId="4" fillId="7" borderId="2" xfId="0" applyFont="1" applyFill="1" applyBorder="1" applyAlignment="1" applyProtection="1">
      <alignment horizontal="left" vertical="center"/>
      <protection locked="0"/>
    </xf>
    <xf numFmtId="0" fontId="4" fillId="7" borderId="3" xfId="0" applyFont="1" applyFill="1" applyBorder="1" applyAlignment="1" applyProtection="1">
      <alignment horizontal="left" vertical="center"/>
      <protection locked="0"/>
    </xf>
    <xf numFmtId="0" fontId="7" fillId="0" borderId="0" xfId="0" applyFont="1" applyAlignment="1">
      <alignment horizontal="center"/>
    </xf>
    <xf numFmtId="41" fontId="18" fillId="0" borderId="2" xfId="2" applyFont="1" applyFill="1" applyBorder="1" applyAlignment="1" applyProtection="1">
      <alignment horizontal="right"/>
    </xf>
    <xf numFmtId="2" fontId="0" fillId="0" borderId="0" xfId="0" applyNumberFormat="1"/>
    <xf numFmtId="41" fontId="4" fillId="0" borderId="6" xfId="2" applyFont="1" applyFill="1" applyBorder="1" applyAlignment="1" applyProtection="1">
      <alignment vertical="center"/>
      <protection hidden="1"/>
    </xf>
    <xf numFmtId="0" fontId="21" fillId="0" borderId="26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center" vertical="center"/>
      <protection locked="0"/>
    </xf>
    <xf numFmtId="0" fontId="21" fillId="0" borderId="27" xfId="0" applyFont="1" applyBorder="1" applyAlignment="1" applyProtection="1">
      <alignment horizontal="center" vertical="center"/>
      <protection locked="0"/>
    </xf>
    <xf numFmtId="0" fontId="20" fillId="0" borderId="28" xfId="0" applyFont="1" applyBorder="1" applyAlignment="1">
      <alignment horizontal="center" vertical="center"/>
    </xf>
    <xf numFmtId="0" fontId="20" fillId="0" borderId="29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31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1" fillId="0" borderId="32" xfId="0" applyFont="1" applyBorder="1" applyAlignment="1" applyProtection="1">
      <alignment horizontal="center" vertical="center"/>
      <protection locked="0"/>
    </xf>
    <xf numFmtId="0" fontId="21" fillId="0" borderId="33" xfId="0" applyFont="1" applyBorder="1" applyAlignment="1" applyProtection="1">
      <alignment horizontal="center" vertical="center"/>
      <protection locked="0"/>
    </xf>
    <xf numFmtId="0" fontId="21" fillId="0" borderId="34" xfId="0" applyFont="1" applyBorder="1" applyAlignment="1" applyProtection="1">
      <alignment horizontal="center" vertical="center"/>
      <protection locked="0"/>
    </xf>
    <xf numFmtId="0" fontId="32" fillId="0" borderId="26" xfId="0" applyFont="1" applyBorder="1" applyAlignment="1" applyProtection="1">
      <alignment horizontal="center" vertical="center"/>
      <protection locked="0"/>
    </xf>
    <xf numFmtId="0" fontId="32" fillId="0" borderId="0" xfId="0" applyFont="1" applyBorder="1" applyAlignment="1" applyProtection="1">
      <alignment horizontal="center" vertical="center"/>
      <protection locked="0"/>
    </xf>
    <xf numFmtId="0" fontId="32" fillId="0" borderId="27" xfId="0" applyFont="1" applyBorder="1" applyAlignment="1" applyProtection="1">
      <alignment horizontal="center" vertical="center"/>
      <protection locked="0"/>
    </xf>
    <xf numFmtId="0" fontId="21" fillId="0" borderId="35" xfId="0" applyFont="1" applyBorder="1" applyAlignment="1" applyProtection="1">
      <alignment horizontal="center" vertical="center"/>
      <protection locked="0"/>
    </xf>
    <xf numFmtId="0" fontId="21" fillId="0" borderId="36" xfId="0" applyFont="1" applyBorder="1" applyAlignment="1" applyProtection="1">
      <alignment horizontal="center" vertical="center"/>
      <protection locked="0"/>
    </xf>
    <xf numFmtId="0" fontId="20" fillId="0" borderId="37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1" fillId="0" borderId="39" xfId="0" applyFont="1" applyBorder="1" applyAlignment="1" applyProtection="1">
      <alignment horizontal="center" vertical="center"/>
      <protection locked="0"/>
    </xf>
    <xf numFmtId="0" fontId="21" fillId="0" borderId="40" xfId="0" applyFont="1" applyBorder="1" applyAlignment="1" applyProtection="1">
      <alignment horizontal="center" vertical="center"/>
      <protection locked="0"/>
    </xf>
    <xf numFmtId="0" fontId="21" fillId="0" borderId="41" xfId="0" applyFont="1" applyBorder="1" applyAlignment="1" applyProtection="1">
      <alignment horizontal="center" vertical="center"/>
      <protection locked="0"/>
    </xf>
    <xf numFmtId="0" fontId="21" fillId="0" borderId="42" xfId="0" applyFont="1" applyBorder="1" applyAlignment="1" applyProtection="1">
      <alignment horizontal="center" vertical="center"/>
      <protection locked="0"/>
    </xf>
    <xf numFmtId="0" fontId="21" fillId="0" borderId="25" xfId="0" applyFont="1" applyBorder="1" applyAlignment="1" applyProtection="1">
      <alignment horizontal="center" vertical="center"/>
      <protection locked="0"/>
    </xf>
    <xf numFmtId="0" fontId="21" fillId="0" borderId="3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</cellXfs>
  <cellStyles count="5">
    <cellStyle name="Hipervínculo" xfId="3" builtinId="8"/>
    <cellStyle name="Millares" xfId="1" builtinId="3"/>
    <cellStyle name="Millares [0]" xfId="2" builtinId="6"/>
    <cellStyle name="Moneda [0]" xfId="4" builtinId="7"/>
    <cellStyle name="Normal" xfId="0" builtinId="0"/>
  </cellStyles>
  <dxfs count="13">
    <dxf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fill>
        <patternFill patternType="none">
          <fgColor indexed="64"/>
          <bgColor indexed="65"/>
        </patternFill>
      </fill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numFmt numFmtId="168" formatCode="_ * #,##0.00_ ;_ * \-#,##0.00_ ;_ * &quot;-&quot;_ ;_ @_ "/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border diagonalUp="0" diagonalDown="0">
        <left/>
        <right/>
        <top style="medium">
          <color rgb="FFDDDDDD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border diagonalUp="0" diagonalDown="0">
        <left/>
        <right/>
        <top style="medium">
          <color rgb="FFDDDDDD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border diagonalUp="0" diagonalDown="0">
        <left/>
        <right/>
        <top style="medium">
          <color rgb="FFDDDDDD"/>
        </top>
        <bottom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border diagonalUp="0" diagonalDown="0">
        <left/>
        <right/>
        <top style="medium">
          <color rgb="FFDDDDDD"/>
        </top>
        <bottom/>
      </border>
      <protection locked="1" hidden="0"/>
    </dxf>
    <dxf>
      <border outline="0">
        <top style="medium">
          <color rgb="FFDDDDDD"/>
        </top>
      </border>
    </dxf>
    <dxf>
      <border outline="0">
        <bottom style="medium">
          <color rgb="FFDDDDD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1" justifyLastLine="0" shrinkToFit="0" readingOrder="0"/>
      <protection locked="1" hidden="0"/>
    </dxf>
    <dxf>
      <border outline="0">
        <bottom style="medium">
          <color rgb="FFDDDDDD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Roboto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1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connections" Target="connections.xml"/><Relationship Id="rId10" Type="http://schemas.microsoft.com/office/2017/06/relationships/rdRichValue" Target="richData/rdrichvalue.xml"/><Relationship Id="rId4" Type="http://schemas.openxmlformats.org/officeDocument/2006/relationships/theme" Target="theme/theme1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1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A1:E217" totalsRowShown="0" headerRowDxfId="12" dataDxfId="10" headerRowBorderDxfId="11" tableBorderDxfId="9" totalsRowBorderDxfId="8">
  <autoFilter ref="A1:E217" xr:uid="{00000000-0009-0000-0100-000001000000}"/>
  <tableColumns count="5">
    <tableColumn id="1" xr3:uid="{00000000-0010-0000-0000-000001000000}" name="Pais" dataDxfId="7"/>
    <tableColumn id="2" xr3:uid="{00000000-0010-0000-0000-000002000000}" name="Autoridades Superiores" dataDxfId="6" dataCellStyle="Millares [0]"/>
    <tableColumn id="3" xr3:uid="{00000000-0010-0000-0000-000003000000}" name="Académicos, Jefes de Departamentos y Administrativos" dataDxfId="5" dataCellStyle="Millares [0]"/>
    <tableColumn id="5" xr3:uid="{00000000-0010-0000-0000-000005000000}" name="Factor" dataDxfId="4" dataCellStyle="Millares [0]"/>
    <tableColumn id="4" xr3:uid="{536887F0-C90A-4BE8-B8EB-19FFD43CF0BF}" name="Columna1" dataDxfId="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G1:G14" totalsRowShown="0" headerRowDxfId="2" dataDxfId="1">
  <autoFilter ref="G1:G14" xr:uid="{00000000-0009-0000-0100-000002000000}"/>
  <tableColumns count="1">
    <tableColumn id="1" xr3:uid="{00000000-0010-0000-0100-000001000000}" name="Activida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WB101"/>
  <sheetViews>
    <sheetView showGridLines="0" tabSelected="1" zoomScale="90" zoomScaleNormal="90" workbookViewId="0">
      <selection activeCell="L39" sqref="L39"/>
    </sheetView>
  </sheetViews>
  <sheetFormatPr baseColWidth="10" defaultColWidth="0" defaultRowHeight="14.25" zeroHeight="1" x14ac:dyDescent="0.25"/>
  <cols>
    <col min="1" max="1" width="3.7109375" style="9" customWidth="1"/>
    <col min="2" max="2" width="3.140625" style="9" customWidth="1"/>
    <col min="3" max="3" width="3" style="9" customWidth="1"/>
    <col min="4" max="4" width="23.28515625" style="9" customWidth="1"/>
    <col min="5" max="5" width="18" style="9" customWidth="1"/>
    <col min="6" max="6" width="13" style="9" customWidth="1"/>
    <col min="7" max="7" width="20.140625" style="9" customWidth="1"/>
    <col min="8" max="8" width="5.7109375" style="9" customWidth="1"/>
    <col min="9" max="9" width="7" style="9" customWidth="1"/>
    <col min="10" max="10" width="5.7109375" style="9" customWidth="1"/>
    <col min="11" max="11" width="11.42578125" style="9" customWidth="1"/>
    <col min="12" max="12" width="13" style="9" customWidth="1"/>
    <col min="13" max="13" width="9.85546875" style="9" customWidth="1"/>
    <col min="14" max="14" width="4.7109375" style="9" customWidth="1"/>
    <col min="15" max="15" width="5.28515625" style="9" customWidth="1"/>
    <col min="16" max="16" width="10.28515625" style="9" customWidth="1"/>
    <col min="17" max="17" width="2.5703125" style="9" customWidth="1"/>
    <col min="18" max="18" width="3.7109375" style="9" customWidth="1"/>
    <col min="19" max="257" width="11.42578125" style="9" hidden="1"/>
    <col min="258" max="258" width="3" style="9" hidden="1"/>
    <col min="259" max="259" width="18.42578125" style="9" hidden="1"/>
    <col min="260" max="260" width="15.42578125" style="9" hidden="1"/>
    <col min="261" max="261" width="13" style="9" hidden="1"/>
    <col min="262" max="262" width="20.140625" style="9" hidden="1"/>
    <col min="263" max="263" width="5.7109375" style="9" hidden="1"/>
    <col min="264" max="264" width="7" style="9" hidden="1"/>
    <col min="265" max="265" width="5.7109375" style="9" hidden="1"/>
    <col min="266" max="266" width="18.28515625" style="9" hidden="1"/>
    <col min="267" max="267" width="11.140625" style="9" hidden="1"/>
    <col min="268" max="268" width="0" style="9" hidden="1"/>
    <col min="269" max="270" width="4.7109375" style="9" hidden="1"/>
    <col min="271" max="271" width="4" style="9" hidden="1"/>
    <col min="272" max="272" width="2.5703125" style="9" hidden="1"/>
    <col min="273" max="273" width="4.140625" style="9" hidden="1"/>
    <col min="274" max="274" width="5" style="9" hidden="1"/>
    <col min="275" max="513" width="11.42578125" style="9" hidden="1"/>
    <col min="514" max="514" width="3" style="9" hidden="1"/>
    <col min="515" max="515" width="18.42578125" style="9" hidden="1"/>
    <col min="516" max="516" width="15.42578125" style="9" hidden="1"/>
    <col min="517" max="517" width="13" style="9" hidden="1"/>
    <col min="518" max="518" width="20.140625" style="9" hidden="1"/>
    <col min="519" max="519" width="5.7109375" style="9" hidden="1"/>
    <col min="520" max="520" width="7" style="9" hidden="1"/>
    <col min="521" max="521" width="5.7109375" style="9" hidden="1"/>
    <col min="522" max="522" width="18.28515625" style="9" hidden="1"/>
    <col min="523" max="523" width="11.140625" style="9" hidden="1"/>
    <col min="524" max="524" width="0" style="9" hidden="1"/>
    <col min="525" max="526" width="4.7109375" style="9" hidden="1"/>
    <col min="527" max="527" width="4" style="9" hidden="1"/>
    <col min="528" max="528" width="2.5703125" style="9" hidden="1"/>
    <col min="529" max="529" width="4.140625" style="9" hidden="1"/>
    <col min="530" max="530" width="5" style="9" hidden="1"/>
    <col min="531" max="769" width="11.42578125" style="9" hidden="1"/>
    <col min="770" max="770" width="3" style="9" hidden="1"/>
    <col min="771" max="771" width="18.42578125" style="9" hidden="1"/>
    <col min="772" max="772" width="15.42578125" style="9" hidden="1"/>
    <col min="773" max="773" width="13" style="9" hidden="1"/>
    <col min="774" max="774" width="20.140625" style="9" hidden="1"/>
    <col min="775" max="775" width="5.7109375" style="9" hidden="1"/>
    <col min="776" max="776" width="7" style="9" hidden="1"/>
    <col min="777" max="777" width="5.7109375" style="9" hidden="1"/>
    <col min="778" max="778" width="18.28515625" style="9" hidden="1"/>
    <col min="779" max="779" width="11.140625" style="9" hidden="1"/>
    <col min="780" max="780" width="0" style="9" hidden="1"/>
    <col min="781" max="782" width="4.7109375" style="9" hidden="1"/>
    <col min="783" max="783" width="4" style="9" hidden="1"/>
    <col min="784" max="784" width="2.5703125" style="9" hidden="1"/>
    <col min="785" max="785" width="4.140625" style="9" hidden="1"/>
    <col min="786" max="786" width="5" style="9" hidden="1"/>
    <col min="787" max="1025" width="11.42578125" style="9" hidden="1"/>
    <col min="1026" max="1026" width="3" style="9" hidden="1"/>
    <col min="1027" max="1027" width="18.42578125" style="9" hidden="1"/>
    <col min="1028" max="1028" width="15.42578125" style="9" hidden="1"/>
    <col min="1029" max="1029" width="13" style="9" hidden="1"/>
    <col min="1030" max="1030" width="20.140625" style="9" hidden="1"/>
    <col min="1031" max="1031" width="5.7109375" style="9" hidden="1"/>
    <col min="1032" max="1032" width="7" style="9" hidden="1"/>
    <col min="1033" max="1033" width="5.7109375" style="9" hidden="1"/>
    <col min="1034" max="1034" width="18.28515625" style="9" hidden="1"/>
    <col min="1035" max="1035" width="11.140625" style="9" hidden="1"/>
    <col min="1036" max="1036" width="0" style="9" hidden="1"/>
    <col min="1037" max="1038" width="4.7109375" style="9" hidden="1"/>
    <col min="1039" max="1039" width="4" style="9" hidden="1"/>
    <col min="1040" max="1040" width="2.5703125" style="9" hidden="1"/>
    <col min="1041" max="1041" width="4.140625" style="9" hidden="1"/>
    <col min="1042" max="1042" width="5" style="9" hidden="1"/>
    <col min="1043" max="1281" width="11.42578125" style="9" hidden="1"/>
    <col min="1282" max="1282" width="3" style="9" hidden="1"/>
    <col min="1283" max="1283" width="18.42578125" style="9" hidden="1"/>
    <col min="1284" max="1284" width="15.42578125" style="9" hidden="1"/>
    <col min="1285" max="1285" width="13" style="9" hidden="1"/>
    <col min="1286" max="1286" width="20.140625" style="9" hidden="1"/>
    <col min="1287" max="1287" width="5.7109375" style="9" hidden="1"/>
    <col min="1288" max="1288" width="7" style="9" hidden="1"/>
    <col min="1289" max="1289" width="5.7109375" style="9" hidden="1"/>
    <col min="1290" max="1290" width="18.28515625" style="9" hidden="1"/>
    <col min="1291" max="1291" width="11.140625" style="9" hidden="1"/>
    <col min="1292" max="1292" width="0" style="9" hidden="1"/>
    <col min="1293" max="1294" width="4.7109375" style="9" hidden="1"/>
    <col min="1295" max="1295" width="4" style="9" hidden="1"/>
    <col min="1296" max="1296" width="2.5703125" style="9" hidden="1"/>
    <col min="1297" max="1297" width="4.140625" style="9" hidden="1"/>
    <col min="1298" max="1298" width="5" style="9" hidden="1"/>
    <col min="1299" max="1537" width="11.42578125" style="9" hidden="1"/>
    <col min="1538" max="1538" width="3" style="9" hidden="1"/>
    <col min="1539" max="1539" width="18.42578125" style="9" hidden="1"/>
    <col min="1540" max="1540" width="15.42578125" style="9" hidden="1"/>
    <col min="1541" max="1541" width="13" style="9" hidden="1"/>
    <col min="1542" max="1542" width="20.140625" style="9" hidden="1"/>
    <col min="1543" max="1543" width="5.7109375" style="9" hidden="1"/>
    <col min="1544" max="1544" width="7" style="9" hidden="1"/>
    <col min="1545" max="1545" width="5.7109375" style="9" hidden="1"/>
    <col min="1546" max="1546" width="18.28515625" style="9" hidden="1"/>
    <col min="1547" max="1547" width="11.140625" style="9" hidden="1"/>
    <col min="1548" max="1548" width="0" style="9" hidden="1"/>
    <col min="1549" max="1550" width="4.7109375" style="9" hidden="1"/>
    <col min="1551" max="1551" width="4" style="9" hidden="1"/>
    <col min="1552" max="1552" width="2.5703125" style="9" hidden="1"/>
    <col min="1553" max="1553" width="4.140625" style="9" hidden="1"/>
    <col min="1554" max="1554" width="5" style="9" hidden="1"/>
    <col min="1555" max="1793" width="11.42578125" style="9" hidden="1"/>
    <col min="1794" max="1794" width="3" style="9" hidden="1"/>
    <col min="1795" max="1795" width="18.42578125" style="9" hidden="1"/>
    <col min="1796" max="1796" width="15.42578125" style="9" hidden="1"/>
    <col min="1797" max="1797" width="13" style="9" hidden="1"/>
    <col min="1798" max="1798" width="20.140625" style="9" hidden="1"/>
    <col min="1799" max="1799" width="5.7109375" style="9" hidden="1"/>
    <col min="1800" max="1800" width="7" style="9" hidden="1"/>
    <col min="1801" max="1801" width="5.7109375" style="9" hidden="1"/>
    <col min="1802" max="1802" width="18.28515625" style="9" hidden="1"/>
    <col min="1803" max="1803" width="11.140625" style="9" hidden="1"/>
    <col min="1804" max="1804" width="0" style="9" hidden="1"/>
    <col min="1805" max="1806" width="4.7109375" style="9" hidden="1"/>
    <col min="1807" max="1807" width="4" style="9" hidden="1"/>
    <col min="1808" max="1808" width="2.5703125" style="9" hidden="1"/>
    <col min="1809" max="1809" width="4.140625" style="9" hidden="1"/>
    <col min="1810" max="1810" width="5" style="9" hidden="1"/>
    <col min="1811" max="2049" width="11.42578125" style="9" hidden="1"/>
    <col min="2050" max="2050" width="3" style="9" hidden="1"/>
    <col min="2051" max="2051" width="18.42578125" style="9" hidden="1"/>
    <col min="2052" max="2052" width="15.42578125" style="9" hidden="1"/>
    <col min="2053" max="2053" width="13" style="9" hidden="1"/>
    <col min="2054" max="2054" width="20.140625" style="9" hidden="1"/>
    <col min="2055" max="2055" width="5.7109375" style="9" hidden="1"/>
    <col min="2056" max="2056" width="7" style="9" hidden="1"/>
    <col min="2057" max="2057" width="5.7109375" style="9" hidden="1"/>
    <col min="2058" max="2058" width="18.28515625" style="9" hidden="1"/>
    <col min="2059" max="2059" width="11.140625" style="9" hidden="1"/>
    <col min="2060" max="2060" width="0" style="9" hidden="1"/>
    <col min="2061" max="2062" width="4.7109375" style="9" hidden="1"/>
    <col min="2063" max="2063" width="4" style="9" hidden="1"/>
    <col min="2064" max="2064" width="2.5703125" style="9" hidden="1"/>
    <col min="2065" max="2065" width="4.140625" style="9" hidden="1"/>
    <col min="2066" max="2066" width="5" style="9" hidden="1"/>
    <col min="2067" max="2305" width="11.42578125" style="9" hidden="1"/>
    <col min="2306" max="2306" width="3" style="9" hidden="1"/>
    <col min="2307" max="2307" width="18.42578125" style="9" hidden="1"/>
    <col min="2308" max="2308" width="15.42578125" style="9" hidden="1"/>
    <col min="2309" max="2309" width="13" style="9" hidden="1"/>
    <col min="2310" max="2310" width="20.140625" style="9" hidden="1"/>
    <col min="2311" max="2311" width="5.7109375" style="9" hidden="1"/>
    <col min="2312" max="2312" width="7" style="9" hidden="1"/>
    <col min="2313" max="2313" width="5.7109375" style="9" hidden="1"/>
    <col min="2314" max="2314" width="18.28515625" style="9" hidden="1"/>
    <col min="2315" max="2315" width="11.140625" style="9" hidden="1"/>
    <col min="2316" max="2316" width="0" style="9" hidden="1"/>
    <col min="2317" max="2318" width="4.7109375" style="9" hidden="1"/>
    <col min="2319" max="2319" width="4" style="9" hidden="1"/>
    <col min="2320" max="2320" width="2.5703125" style="9" hidden="1"/>
    <col min="2321" max="2321" width="4.140625" style="9" hidden="1"/>
    <col min="2322" max="2322" width="5" style="9" hidden="1"/>
    <col min="2323" max="2561" width="11.42578125" style="9" hidden="1"/>
    <col min="2562" max="2562" width="3" style="9" hidden="1"/>
    <col min="2563" max="2563" width="18.42578125" style="9" hidden="1"/>
    <col min="2564" max="2564" width="15.42578125" style="9" hidden="1"/>
    <col min="2565" max="2565" width="13" style="9" hidden="1"/>
    <col min="2566" max="2566" width="20.140625" style="9" hidden="1"/>
    <col min="2567" max="2567" width="5.7109375" style="9" hidden="1"/>
    <col min="2568" max="2568" width="7" style="9" hidden="1"/>
    <col min="2569" max="2569" width="5.7109375" style="9" hidden="1"/>
    <col min="2570" max="2570" width="18.28515625" style="9" hidden="1"/>
    <col min="2571" max="2571" width="11.140625" style="9" hidden="1"/>
    <col min="2572" max="2572" width="0" style="9" hidden="1"/>
    <col min="2573" max="2574" width="4.7109375" style="9" hidden="1"/>
    <col min="2575" max="2575" width="4" style="9" hidden="1"/>
    <col min="2576" max="2576" width="2.5703125" style="9" hidden="1"/>
    <col min="2577" max="2577" width="4.140625" style="9" hidden="1"/>
    <col min="2578" max="2578" width="5" style="9" hidden="1"/>
    <col min="2579" max="2817" width="11.42578125" style="9" hidden="1"/>
    <col min="2818" max="2818" width="3" style="9" hidden="1"/>
    <col min="2819" max="2819" width="18.42578125" style="9" hidden="1"/>
    <col min="2820" max="2820" width="15.42578125" style="9" hidden="1"/>
    <col min="2821" max="2821" width="13" style="9" hidden="1"/>
    <col min="2822" max="2822" width="20.140625" style="9" hidden="1"/>
    <col min="2823" max="2823" width="5.7109375" style="9" hidden="1"/>
    <col min="2824" max="2824" width="7" style="9" hidden="1"/>
    <col min="2825" max="2825" width="5.7109375" style="9" hidden="1"/>
    <col min="2826" max="2826" width="18.28515625" style="9" hidden="1"/>
    <col min="2827" max="2827" width="11.140625" style="9" hidden="1"/>
    <col min="2828" max="2828" width="0" style="9" hidden="1"/>
    <col min="2829" max="2830" width="4.7109375" style="9" hidden="1"/>
    <col min="2831" max="2831" width="4" style="9" hidden="1"/>
    <col min="2832" max="2832" width="2.5703125" style="9" hidden="1"/>
    <col min="2833" max="2833" width="4.140625" style="9" hidden="1"/>
    <col min="2834" max="2834" width="5" style="9" hidden="1"/>
    <col min="2835" max="3073" width="11.42578125" style="9" hidden="1"/>
    <col min="3074" max="3074" width="3" style="9" hidden="1"/>
    <col min="3075" max="3075" width="18.42578125" style="9" hidden="1"/>
    <col min="3076" max="3076" width="15.42578125" style="9" hidden="1"/>
    <col min="3077" max="3077" width="13" style="9" hidden="1"/>
    <col min="3078" max="3078" width="20.140625" style="9" hidden="1"/>
    <col min="3079" max="3079" width="5.7109375" style="9" hidden="1"/>
    <col min="3080" max="3080" width="7" style="9" hidden="1"/>
    <col min="3081" max="3081" width="5.7109375" style="9" hidden="1"/>
    <col min="3082" max="3082" width="18.28515625" style="9" hidden="1"/>
    <col min="3083" max="3083" width="11.140625" style="9" hidden="1"/>
    <col min="3084" max="3084" width="0" style="9" hidden="1"/>
    <col min="3085" max="3086" width="4.7109375" style="9" hidden="1"/>
    <col min="3087" max="3087" width="4" style="9" hidden="1"/>
    <col min="3088" max="3088" width="2.5703125" style="9" hidden="1"/>
    <col min="3089" max="3089" width="4.140625" style="9" hidden="1"/>
    <col min="3090" max="3090" width="5" style="9" hidden="1"/>
    <col min="3091" max="3329" width="11.42578125" style="9" hidden="1"/>
    <col min="3330" max="3330" width="3" style="9" hidden="1"/>
    <col min="3331" max="3331" width="18.42578125" style="9" hidden="1"/>
    <col min="3332" max="3332" width="15.42578125" style="9" hidden="1"/>
    <col min="3333" max="3333" width="13" style="9" hidden="1"/>
    <col min="3334" max="3334" width="20.140625" style="9" hidden="1"/>
    <col min="3335" max="3335" width="5.7109375" style="9" hidden="1"/>
    <col min="3336" max="3336" width="7" style="9" hidden="1"/>
    <col min="3337" max="3337" width="5.7109375" style="9" hidden="1"/>
    <col min="3338" max="3338" width="18.28515625" style="9" hidden="1"/>
    <col min="3339" max="3339" width="11.140625" style="9" hidden="1"/>
    <col min="3340" max="3340" width="0" style="9" hidden="1"/>
    <col min="3341" max="3342" width="4.7109375" style="9" hidden="1"/>
    <col min="3343" max="3343" width="4" style="9" hidden="1"/>
    <col min="3344" max="3344" width="2.5703125" style="9" hidden="1"/>
    <col min="3345" max="3345" width="4.140625" style="9" hidden="1"/>
    <col min="3346" max="3346" width="5" style="9" hidden="1"/>
    <col min="3347" max="3585" width="11.42578125" style="9" hidden="1"/>
    <col min="3586" max="3586" width="3" style="9" hidden="1"/>
    <col min="3587" max="3587" width="18.42578125" style="9" hidden="1"/>
    <col min="3588" max="3588" width="15.42578125" style="9" hidden="1"/>
    <col min="3589" max="3589" width="13" style="9" hidden="1"/>
    <col min="3590" max="3590" width="20.140625" style="9" hidden="1"/>
    <col min="3591" max="3591" width="5.7109375" style="9" hidden="1"/>
    <col min="3592" max="3592" width="7" style="9" hidden="1"/>
    <col min="3593" max="3593" width="5.7109375" style="9" hidden="1"/>
    <col min="3594" max="3594" width="18.28515625" style="9" hidden="1"/>
    <col min="3595" max="3595" width="11.140625" style="9" hidden="1"/>
    <col min="3596" max="3596" width="0" style="9" hidden="1"/>
    <col min="3597" max="3598" width="4.7109375" style="9" hidden="1"/>
    <col min="3599" max="3599" width="4" style="9" hidden="1"/>
    <col min="3600" max="3600" width="2.5703125" style="9" hidden="1"/>
    <col min="3601" max="3601" width="4.140625" style="9" hidden="1"/>
    <col min="3602" max="3602" width="5" style="9" hidden="1"/>
    <col min="3603" max="3841" width="11.42578125" style="9" hidden="1"/>
    <col min="3842" max="3842" width="3" style="9" hidden="1"/>
    <col min="3843" max="3843" width="18.42578125" style="9" hidden="1"/>
    <col min="3844" max="3844" width="15.42578125" style="9" hidden="1"/>
    <col min="3845" max="3845" width="13" style="9" hidden="1"/>
    <col min="3846" max="3846" width="20.140625" style="9" hidden="1"/>
    <col min="3847" max="3847" width="5.7109375" style="9" hidden="1"/>
    <col min="3848" max="3848" width="7" style="9" hidden="1"/>
    <col min="3849" max="3849" width="5.7109375" style="9" hidden="1"/>
    <col min="3850" max="3850" width="18.28515625" style="9" hidden="1"/>
    <col min="3851" max="3851" width="11.140625" style="9" hidden="1"/>
    <col min="3852" max="3852" width="0" style="9" hidden="1"/>
    <col min="3853" max="3854" width="4.7109375" style="9" hidden="1"/>
    <col min="3855" max="3855" width="4" style="9" hidden="1"/>
    <col min="3856" max="3856" width="2.5703125" style="9" hidden="1"/>
    <col min="3857" max="3857" width="4.140625" style="9" hidden="1"/>
    <col min="3858" max="3858" width="5" style="9" hidden="1"/>
    <col min="3859" max="4097" width="11.42578125" style="9" hidden="1"/>
    <col min="4098" max="4098" width="3" style="9" hidden="1"/>
    <col min="4099" max="4099" width="18.42578125" style="9" hidden="1"/>
    <col min="4100" max="4100" width="15.42578125" style="9" hidden="1"/>
    <col min="4101" max="4101" width="13" style="9" hidden="1"/>
    <col min="4102" max="4102" width="20.140625" style="9" hidden="1"/>
    <col min="4103" max="4103" width="5.7109375" style="9" hidden="1"/>
    <col min="4104" max="4104" width="7" style="9" hidden="1"/>
    <col min="4105" max="4105" width="5.7109375" style="9" hidden="1"/>
    <col min="4106" max="4106" width="18.28515625" style="9" hidden="1"/>
    <col min="4107" max="4107" width="11.140625" style="9" hidden="1"/>
    <col min="4108" max="4108" width="0" style="9" hidden="1"/>
    <col min="4109" max="4110" width="4.7109375" style="9" hidden="1"/>
    <col min="4111" max="4111" width="4" style="9" hidden="1"/>
    <col min="4112" max="4112" width="2.5703125" style="9" hidden="1"/>
    <col min="4113" max="4113" width="4.140625" style="9" hidden="1"/>
    <col min="4114" max="4114" width="5" style="9" hidden="1"/>
    <col min="4115" max="4353" width="11.42578125" style="9" hidden="1"/>
    <col min="4354" max="4354" width="3" style="9" hidden="1"/>
    <col min="4355" max="4355" width="18.42578125" style="9" hidden="1"/>
    <col min="4356" max="4356" width="15.42578125" style="9" hidden="1"/>
    <col min="4357" max="4357" width="13" style="9" hidden="1"/>
    <col min="4358" max="4358" width="20.140625" style="9" hidden="1"/>
    <col min="4359" max="4359" width="5.7109375" style="9" hidden="1"/>
    <col min="4360" max="4360" width="7" style="9" hidden="1"/>
    <col min="4361" max="4361" width="5.7109375" style="9" hidden="1"/>
    <col min="4362" max="4362" width="18.28515625" style="9" hidden="1"/>
    <col min="4363" max="4363" width="11.140625" style="9" hidden="1"/>
    <col min="4364" max="4364" width="0" style="9" hidden="1"/>
    <col min="4365" max="4366" width="4.7109375" style="9" hidden="1"/>
    <col min="4367" max="4367" width="4" style="9" hidden="1"/>
    <col min="4368" max="4368" width="2.5703125" style="9" hidden="1"/>
    <col min="4369" max="4369" width="4.140625" style="9" hidden="1"/>
    <col min="4370" max="4370" width="5" style="9" hidden="1"/>
    <col min="4371" max="4609" width="11.42578125" style="9" hidden="1"/>
    <col min="4610" max="4610" width="3" style="9" hidden="1"/>
    <col min="4611" max="4611" width="18.42578125" style="9" hidden="1"/>
    <col min="4612" max="4612" width="15.42578125" style="9" hidden="1"/>
    <col min="4613" max="4613" width="13" style="9" hidden="1"/>
    <col min="4614" max="4614" width="20.140625" style="9" hidden="1"/>
    <col min="4615" max="4615" width="5.7109375" style="9" hidden="1"/>
    <col min="4616" max="4616" width="7" style="9" hidden="1"/>
    <col min="4617" max="4617" width="5.7109375" style="9" hidden="1"/>
    <col min="4618" max="4618" width="18.28515625" style="9" hidden="1"/>
    <col min="4619" max="4619" width="11.140625" style="9" hidden="1"/>
    <col min="4620" max="4620" width="0" style="9" hidden="1"/>
    <col min="4621" max="4622" width="4.7109375" style="9" hidden="1"/>
    <col min="4623" max="4623" width="4" style="9" hidden="1"/>
    <col min="4624" max="4624" width="2.5703125" style="9" hidden="1"/>
    <col min="4625" max="4625" width="4.140625" style="9" hidden="1"/>
    <col min="4626" max="4626" width="5" style="9" hidden="1"/>
    <col min="4627" max="4865" width="11.42578125" style="9" hidden="1"/>
    <col min="4866" max="4866" width="3" style="9" hidden="1"/>
    <col min="4867" max="4867" width="18.42578125" style="9" hidden="1"/>
    <col min="4868" max="4868" width="15.42578125" style="9" hidden="1"/>
    <col min="4869" max="4869" width="13" style="9" hidden="1"/>
    <col min="4870" max="4870" width="20.140625" style="9" hidden="1"/>
    <col min="4871" max="4871" width="5.7109375" style="9" hidden="1"/>
    <col min="4872" max="4872" width="7" style="9" hidden="1"/>
    <col min="4873" max="4873" width="5.7109375" style="9" hidden="1"/>
    <col min="4874" max="4874" width="18.28515625" style="9" hidden="1"/>
    <col min="4875" max="4875" width="11.140625" style="9" hidden="1"/>
    <col min="4876" max="4876" width="0" style="9" hidden="1"/>
    <col min="4877" max="4878" width="4.7109375" style="9" hidden="1"/>
    <col min="4879" max="4879" width="4" style="9" hidden="1"/>
    <col min="4880" max="4880" width="2.5703125" style="9" hidden="1"/>
    <col min="4881" max="4881" width="4.140625" style="9" hidden="1"/>
    <col min="4882" max="4882" width="5" style="9" hidden="1"/>
    <col min="4883" max="5121" width="11.42578125" style="9" hidden="1"/>
    <col min="5122" max="5122" width="3" style="9" hidden="1"/>
    <col min="5123" max="5123" width="18.42578125" style="9" hidden="1"/>
    <col min="5124" max="5124" width="15.42578125" style="9" hidden="1"/>
    <col min="5125" max="5125" width="13" style="9" hidden="1"/>
    <col min="5126" max="5126" width="20.140625" style="9" hidden="1"/>
    <col min="5127" max="5127" width="5.7109375" style="9" hidden="1"/>
    <col min="5128" max="5128" width="7" style="9" hidden="1"/>
    <col min="5129" max="5129" width="5.7109375" style="9" hidden="1"/>
    <col min="5130" max="5130" width="18.28515625" style="9" hidden="1"/>
    <col min="5131" max="5131" width="11.140625" style="9" hidden="1"/>
    <col min="5132" max="5132" width="0" style="9" hidden="1"/>
    <col min="5133" max="5134" width="4.7109375" style="9" hidden="1"/>
    <col min="5135" max="5135" width="4" style="9" hidden="1"/>
    <col min="5136" max="5136" width="2.5703125" style="9" hidden="1"/>
    <col min="5137" max="5137" width="4.140625" style="9" hidden="1"/>
    <col min="5138" max="5138" width="5" style="9" hidden="1"/>
    <col min="5139" max="5377" width="11.42578125" style="9" hidden="1"/>
    <col min="5378" max="5378" width="3" style="9" hidden="1"/>
    <col min="5379" max="5379" width="18.42578125" style="9" hidden="1"/>
    <col min="5380" max="5380" width="15.42578125" style="9" hidden="1"/>
    <col min="5381" max="5381" width="13" style="9" hidden="1"/>
    <col min="5382" max="5382" width="20.140625" style="9" hidden="1"/>
    <col min="5383" max="5383" width="5.7109375" style="9" hidden="1"/>
    <col min="5384" max="5384" width="7" style="9" hidden="1"/>
    <col min="5385" max="5385" width="5.7109375" style="9" hidden="1"/>
    <col min="5386" max="5386" width="18.28515625" style="9" hidden="1"/>
    <col min="5387" max="5387" width="11.140625" style="9" hidden="1"/>
    <col min="5388" max="5388" width="0" style="9" hidden="1"/>
    <col min="5389" max="5390" width="4.7109375" style="9" hidden="1"/>
    <col min="5391" max="5391" width="4" style="9" hidden="1"/>
    <col min="5392" max="5392" width="2.5703125" style="9" hidden="1"/>
    <col min="5393" max="5393" width="4.140625" style="9" hidden="1"/>
    <col min="5394" max="5394" width="5" style="9" hidden="1"/>
    <col min="5395" max="5633" width="11.42578125" style="9" hidden="1"/>
    <col min="5634" max="5634" width="3" style="9" hidden="1"/>
    <col min="5635" max="5635" width="18.42578125" style="9" hidden="1"/>
    <col min="5636" max="5636" width="15.42578125" style="9" hidden="1"/>
    <col min="5637" max="5637" width="13" style="9" hidden="1"/>
    <col min="5638" max="5638" width="20.140625" style="9" hidden="1"/>
    <col min="5639" max="5639" width="5.7109375" style="9" hidden="1"/>
    <col min="5640" max="5640" width="7" style="9" hidden="1"/>
    <col min="5641" max="5641" width="5.7109375" style="9" hidden="1"/>
    <col min="5642" max="5642" width="18.28515625" style="9" hidden="1"/>
    <col min="5643" max="5643" width="11.140625" style="9" hidden="1"/>
    <col min="5644" max="5644" width="0" style="9" hidden="1"/>
    <col min="5645" max="5646" width="4.7109375" style="9" hidden="1"/>
    <col min="5647" max="5647" width="4" style="9" hidden="1"/>
    <col min="5648" max="5648" width="2.5703125" style="9" hidden="1"/>
    <col min="5649" max="5649" width="4.140625" style="9" hidden="1"/>
    <col min="5650" max="5650" width="5" style="9" hidden="1"/>
    <col min="5651" max="5889" width="11.42578125" style="9" hidden="1"/>
    <col min="5890" max="5890" width="3" style="9" hidden="1"/>
    <col min="5891" max="5891" width="18.42578125" style="9" hidden="1"/>
    <col min="5892" max="5892" width="15.42578125" style="9" hidden="1"/>
    <col min="5893" max="5893" width="13" style="9" hidden="1"/>
    <col min="5894" max="5894" width="20.140625" style="9" hidden="1"/>
    <col min="5895" max="5895" width="5.7109375" style="9" hidden="1"/>
    <col min="5896" max="5896" width="7" style="9" hidden="1"/>
    <col min="5897" max="5897" width="5.7109375" style="9" hidden="1"/>
    <col min="5898" max="5898" width="18.28515625" style="9" hidden="1"/>
    <col min="5899" max="5899" width="11.140625" style="9" hidden="1"/>
    <col min="5900" max="5900" width="0" style="9" hidden="1"/>
    <col min="5901" max="5902" width="4.7109375" style="9" hidden="1"/>
    <col min="5903" max="5903" width="4" style="9" hidden="1"/>
    <col min="5904" max="5904" width="2.5703125" style="9" hidden="1"/>
    <col min="5905" max="5905" width="4.140625" style="9" hidden="1"/>
    <col min="5906" max="5906" width="5" style="9" hidden="1"/>
    <col min="5907" max="6145" width="11.42578125" style="9" hidden="1"/>
    <col min="6146" max="6146" width="3" style="9" hidden="1"/>
    <col min="6147" max="6147" width="18.42578125" style="9" hidden="1"/>
    <col min="6148" max="6148" width="15.42578125" style="9" hidden="1"/>
    <col min="6149" max="6149" width="13" style="9" hidden="1"/>
    <col min="6150" max="6150" width="20.140625" style="9" hidden="1"/>
    <col min="6151" max="6151" width="5.7109375" style="9" hidden="1"/>
    <col min="6152" max="6152" width="7" style="9" hidden="1"/>
    <col min="6153" max="6153" width="5.7109375" style="9" hidden="1"/>
    <col min="6154" max="6154" width="18.28515625" style="9" hidden="1"/>
    <col min="6155" max="6155" width="11.140625" style="9" hidden="1"/>
    <col min="6156" max="6156" width="0" style="9" hidden="1"/>
    <col min="6157" max="6158" width="4.7109375" style="9" hidden="1"/>
    <col min="6159" max="6159" width="4" style="9" hidden="1"/>
    <col min="6160" max="6160" width="2.5703125" style="9" hidden="1"/>
    <col min="6161" max="6161" width="4.140625" style="9" hidden="1"/>
    <col min="6162" max="6162" width="5" style="9" hidden="1"/>
    <col min="6163" max="6401" width="11.42578125" style="9" hidden="1"/>
    <col min="6402" max="6402" width="3" style="9" hidden="1"/>
    <col min="6403" max="6403" width="18.42578125" style="9" hidden="1"/>
    <col min="6404" max="6404" width="15.42578125" style="9" hidden="1"/>
    <col min="6405" max="6405" width="13" style="9" hidden="1"/>
    <col min="6406" max="6406" width="20.140625" style="9" hidden="1"/>
    <col min="6407" max="6407" width="5.7109375" style="9" hidden="1"/>
    <col min="6408" max="6408" width="7" style="9" hidden="1"/>
    <col min="6409" max="6409" width="5.7109375" style="9" hidden="1"/>
    <col min="6410" max="6410" width="18.28515625" style="9" hidden="1"/>
    <col min="6411" max="6411" width="11.140625" style="9" hidden="1"/>
    <col min="6412" max="6412" width="0" style="9" hidden="1"/>
    <col min="6413" max="6414" width="4.7109375" style="9" hidden="1"/>
    <col min="6415" max="6415" width="4" style="9" hidden="1"/>
    <col min="6416" max="6416" width="2.5703125" style="9" hidden="1"/>
    <col min="6417" max="6417" width="4.140625" style="9" hidden="1"/>
    <col min="6418" max="6418" width="5" style="9" hidden="1"/>
    <col min="6419" max="6657" width="11.42578125" style="9" hidden="1"/>
    <col min="6658" max="6658" width="3" style="9" hidden="1"/>
    <col min="6659" max="6659" width="18.42578125" style="9" hidden="1"/>
    <col min="6660" max="6660" width="15.42578125" style="9" hidden="1"/>
    <col min="6661" max="6661" width="13" style="9" hidden="1"/>
    <col min="6662" max="6662" width="20.140625" style="9" hidden="1"/>
    <col min="6663" max="6663" width="5.7109375" style="9" hidden="1"/>
    <col min="6664" max="6664" width="7" style="9" hidden="1"/>
    <col min="6665" max="6665" width="5.7109375" style="9" hidden="1"/>
    <col min="6666" max="6666" width="18.28515625" style="9" hidden="1"/>
    <col min="6667" max="6667" width="11.140625" style="9" hidden="1"/>
    <col min="6668" max="6668" width="0" style="9" hidden="1"/>
    <col min="6669" max="6670" width="4.7109375" style="9" hidden="1"/>
    <col min="6671" max="6671" width="4" style="9" hidden="1"/>
    <col min="6672" max="6672" width="2.5703125" style="9" hidden="1"/>
    <col min="6673" max="6673" width="4.140625" style="9" hidden="1"/>
    <col min="6674" max="6674" width="5" style="9" hidden="1"/>
    <col min="6675" max="6913" width="11.42578125" style="9" hidden="1"/>
    <col min="6914" max="6914" width="3" style="9" hidden="1"/>
    <col min="6915" max="6915" width="18.42578125" style="9" hidden="1"/>
    <col min="6916" max="6916" width="15.42578125" style="9" hidden="1"/>
    <col min="6917" max="6917" width="13" style="9" hidden="1"/>
    <col min="6918" max="6918" width="20.140625" style="9" hidden="1"/>
    <col min="6919" max="6919" width="5.7109375" style="9" hidden="1"/>
    <col min="6920" max="6920" width="7" style="9" hidden="1"/>
    <col min="6921" max="6921" width="5.7109375" style="9" hidden="1"/>
    <col min="6922" max="6922" width="18.28515625" style="9" hidden="1"/>
    <col min="6923" max="6923" width="11.140625" style="9" hidden="1"/>
    <col min="6924" max="6924" width="0" style="9" hidden="1"/>
    <col min="6925" max="6926" width="4.7109375" style="9" hidden="1"/>
    <col min="6927" max="6927" width="4" style="9" hidden="1"/>
    <col min="6928" max="6928" width="2.5703125" style="9" hidden="1"/>
    <col min="6929" max="6929" width="4.140625" style="9" hidden="1"/>
    <col min="6930" max="6930" width="5" style="9" hidden="1"/>
    <col min="6931" max="7169" width="11.42578125" style="9" hidden="1"/>
    <col min="7170" max="7170" width="3" style="9" hidden="1"/>
    <col min="7171" max="7171" width="18.42578125" style="9" hidden="1"/>
    <col min="7172" max="7172" width="15.42578125" style="9" hidden="1"/>
    <col min="7173" max="7173" width="13" style="9" hidden="1"/>
    <col min="7174" max="7174" width="20.140625" style="9" hidden="1"/>
    <col min="7175" max="7175" width="5.7109375" style="9" hidden="1"/>
    <col min="7176" max="7176" width="7" style="9" hidden="1"/>
    <col min="7177" max="7177" width="5.7109375" style="9" hidden="1"/>
    <col min="7178" max="7178" width="18.28515625" style="9" hidden="1"/>
    <col min="7179" max="7179" width="11.140625" style="9" hidden="1"/>
    <col min="7180" max="7180" width="0" style="9" hidden="1"/>
    <col min="7181" max="7182" width="4.7109375" style="9" hidden="1"/>
    <col min="7183" max="7183" width="4" style="9" hidden="1"/>
    <col min="7184" max="7184" width="2.5703125" style="9" hidden="1"/>
    <col min="7185" max="7185" width="4.140625" style="9" hidden="1"/>
    <col min="7186" max="7186" width="5" style="9" hidden="1"/>
    <col min="7187" max="7425" width="11.42578125" style="9" hidden="1"/>
    <col min="7426" max="7426" width="3" style="9" hidden="1"/>
    <col min="7427" max="7427" width="18.42578125" style="9" hidden="1"/>
    <col min="7428" max="7428" width="15.42578125" style="9" hidden="1"/>
    <col min="7429" max="7429" width="13" style="9" hidden="1"/>
    <col min="7430" max="7430" width="20.140625" style="9" hidden="1"/>
    <col min="7431" max="7431" width="5.7109375" style="9" hidden="1"/>
    <col min="7432" max="7432" width="7" style="9" hidden="1"/>
    <col min="7433" max="7433" width="5.7109375" style="9" hidden="1"/>
    <col min="7434" max="7434" width="18.28515625" style="9" hidden="1"/>
    <col min="7435" max="7435" width="11.140625" style="9" hidden="1"/>
    <col min="7436" max="7436" width="0" style="9" hidden="1"/>
    <col min="7437" max="7438" width="4.7109375" style="9" hidden="1"/>
    <col min="7439" max="7439" width="4" style="9" hidden="1"/>
    <col min="7440" max="7440" width="2.5703125" style="9" hidden="1"/>
    <col min="7441" max="7441" width="4.140625" style="9" hidden="1"/>
    <col min="7442" max="7442" width="5" style="9" hidden="1"/>
    <col min="7443" max="7681" width="11.42578125" style="9" hidden="1"/>
    <col min="7682" max="7682" width="3" style="9" hidden="1"/>
    <col min="7683" max="7683" width="18.42578125" style="9" hidden="1"/>
    <col min="7684" max="7684" width="15.42578125" style="9" hidden="1"/>
    <col min="7685" max="7685" width="13" style="9" hidden="1"/>
    <col min="7686" max="7686" width="20.140625" style="9" hidden="1"/>
    <col min="7687" max="7687" width="5.7109375" style="9" hidden="1"/>
    <col min="7688" max="7688" width="7" style="9" hidden="1"/>
    <col min="7689" max="7689" width="5.7109375" style="9" hidden="1"/>
    <col min="7690" max="7690" width="18.28515625" style="9" hidden="1"/>
    <col min="7691" max="7691" width="11.140625" style="9" hidden="1"/>
    <col min="7692" max="7692" width="0" style="9" hidden="1"/>
    <col min="7693" max="7694" width="4.7109375" style="9" hidden="1"/>
    <col min="7695" max="7695" width="4" style="9" hidden="1"/>
    <col min="7696" max="7696" width="2.5703125" style="9" hidden="1"/>
    <col min="7697" max="7697" width="4.140625" style="9" hidden="1"/>
    <col min="7698" max="7698" width="5" style="9" hidden="1"/>
    <col min="7699" max="7937" width="11.42578125" style="9" hidden="1"/>
    <col min="7938" max="7938" width="3" style="9" hidden="1"/>
    <col min="7939" max="7939" width="18.42578125" style="9" hidden="1"/>
    <col min="7940" max="7940" width="15.42578125" style="9" hidden="1"/>
    <col min="7941" max="7941" width="13" style="9" hidden="1"/>
    <col min="7942" max="7942" width="20.140625" style="9" hidden="1"/>
    <col min="7943" max="7943" width="5.7109375" style="9" hidden="1"/>
    <col min="7944" max="7944" width="7" style="9" hidden="1"/>
    <col min="7945" max="7945" width="5.7109375" style="9" hidden="1"/>
    <col min="7946" max="7946" width="18.28515625" style="9" hidden="1"/>
    <col min="7947" max="7947" width="11.140625" style="9" hidden="1"/>
    <col min="7948" max="7948" width="0" style="9" hidden="1"/>
    <col min="7949" max="7950" width="4.7109375" style="9" hidden="1"/>
    <col min="7951" max="7951" width="4" style="9" hidden="1"/>
    <col min="7952" max="7952" width="2.5703125" style="9" hidden="1"/>
    <col min="7953" max="7953" width="4.140625" style="9" hidden="1"/>
    <col min="7954" max="7954" width="5" style="9" hidden="1"/>
    <col min="7955" max="8193" width="11.42578125" style="9" hidden="1"/>
    <col min="8194" max="8194" width="3" style="9" hidden="1"/>
    <col min="8195" max="8195" width="18.42578125" style="9" hidden="1"/>
    <col min="8196" max="8196" width="15.42578125" style="9" hidden="1"/>
    <col min="8197" max="8197" width="13" style="9" hidden="1"/>
    <col min="8198" max="8198" width="20.140625" style="9" hidden="1"/>
    <col min="8199" max="8199" width="5.7109375" style="9" hidden="1"/>
    <col min="8200" max="8200" width="7" style="9" hidden="1"/>
    <col min="8201" max="8201" width="5.7109375" style="9" hidden="1"/>
    <col min="8202" max="8202" width="18.28515625" style="9" hidden="1"/>
    <col min="8203" max="8203" width="11.140625" style="9" hidden="1"/>
    <col min="8204" max="8204" width="0" style="9" hidden="1"/>
    <col min="8205" max="8206" width="4.7109375" style="9" hidden="1"/>
    <col min="8207" max="8207" width="4" style="9" hidden="1"/>
    <col min="8208" max="8208" width="2.5703125" style="9" hidden="1"/>
    <col min="8209" max="8209" width="4.140625" style="9" hidden="1"/>
    <col min="8210" max="8210" width="5" style="9" hidden="1"/>
    <col min="8211" max="8449" width="11.42578125" style="9" hidden="1"/>
    <col min="8450" max="8450" width="3" style="9" hidden="1"/>
    <col min="8451" max="8451" width="18.42578125" style="9" hidden="1"/>
    <col min="8452" max="8452" width="15.42578125" style="9" hidden="1"/>
    <col min="8453" max="8453" width="13" style="9" hidden="1"/>
    <col min="8454" max="8454" width="20.140625" style="9" hidden="1"/>
    <col min="8455" max="8455" width="5.7109375" style="9" hidden="1"/>
    <col min="8456" max="8456" width="7" style="9" hidden="1"/>
    <col min="8457" max="8457" width="5.7109375" style="9" hidden="1"/>
    <col min="8458" max="8458" width="18.28515625" style="9" hidden="1"/>
    <col min="8459" max="8459" width="11.140625" style="9" hidden="1"/>
    <col min="8460" max="8460" width="0" style="9" hidden="1"/>
    <col min="8461" max="8462" width="4.7109375" style="9" hidden="1"/>
    <col min="8463" max="8463" width="4" style="9" hidden="1"/>
    <col min="8464" max="8464" width="2.5703125" style="9" hidden="1"/>
    <col min="8465" max="8465" width="4.140625" style="9" hidden="1"/>
    <col min="8466" max="8466" width="5" style="9" hidden="1"/>
    <col min="8467" max="8705" width="11.42578125" style="9" hidden="1"/>
    <col min="8706" max="8706" width="3" style="9" hidden="1"/>
    <col min="8707" max="8707" width="18.42578125" style="9" hidden="1"/>
    <col min="8708" max="8708" width="15.42578125" style="9" hidden="1"/>
    <col min="8709" max="8709" width="13" style="9" hidden="1"/>
    <col min="8710" max="8710" width="20.140625" style="9" hidden="1"/>
    <col min="8711" max="8711" width="5.7109375" style="9" hidden="1"/>
    <col min="8712" max="8712" width="7" style="9" hidden="1"/>
    <col min="8713" max="8713" width="5.7109375" style="9" hidden="1"/>
    <col min="8714" max="8714" width="18.28515625" style="9" hidden="1"/>
    <col min="8715" max="8715" width="11.140625" style="9" hidden="1"/>
    <col min="8716" max="8716" width="0" style="9" hidden="1"/>
    <col min="8717" max="8718" width="4.7109375" style="9" hidden="1"/>
    <col min="8719" max="8719" width="4" style="9" hidden="1"/>
    <col min="8720" max="8720" width="2.5703125" style="9" hidden="1"/>
    <col min="8721" max="8721" width="4.140625" style="9" hidden="1"/>
    <col min="8722" max="8722" width="5" style="9" hidden="1"/>
    <col min="8723" max="8961" width="11.42578125" style="9" hidden="1"/>
    <col min="8962" max="8962" width="3" style="9" hidden="1"/>
    <col min="8963" max="8963" width="18.42578125" style="9" hidden="1"/>
    <col min="8964" max="8964" width="15.42578125" style="9" hidden="1"/>
    <col min="8965" max="8965" width="13" style="9" hidden="1"/>
    <col min="8966" max="8966" width="20.140625" style="9" hidden="1"/>
    <col min="8967" max="8967" width="5.7109375" style="9" hidden="1"/>
    <col min="8968" max="8968" width="7" style="9" hidden="1"/>
    <col min="8969" max="8969" width="5.7109375" style="9" hidden="1"/>
    <col min="8970" max="8970" width="18.28515625" style="9" hidden="1"/>
    <col min="8971" max="8971" width="11.140625" style="9" hidden="1"/>
    <col min="8972" max="8972" width="0" style="9" hidden="1"/>
    <col min="8973" max="8974" width="4.7109375" style="9" hidden="1"/>
    <col min="8975" max="8975" width="4" style="9" hidden="1"/>
    <col min="8976" max="8976" width="2.5703125" style="9" hidden="1"/>
    <col min="8977" max="8977" width="4.140625" style="9" hidden="1"/>
    <col min="8978" max="8978" width="5" style="9" hidden="1"/>
    <col min="8979" max="9217" width="11.42578125" style="9" hidden="1"/>
    <col min="9218" max="9218" width="3" style="9" hidden="1"/>
    <col min="9219" max="9219" width="18.42578125" style="9" hidden="1"/>
    <col min="9220" max="9220" width="15.42578125" style="9" hidden="1"/>
    <col min="9221" max="9221" width="13" style="9" hidden="1"/>
    <col min="9222" max="9222" width="20.140625" style="9" hidden="1"/>
    <col min="9223" max="9223" width="5.7109375" style="9" hidden="1"/>
    <col min="9224" max="9224" width="7" style="9" hidden="1"/>
    <col min="9225" max="9225" width="5.7109375" style="9" hidden="1"/>
    <col min="9226" max="9226" width="18.28515625" style="9" hidden="1"/>
    <col min="9227" max="9227" width="11.140625" style="9" hidden="1"/>
    <col min="9228" max="9228" width="0" style="9" hidden="1"/>
    <col min="9229" max="9230" width="4.7109375" style="9" hidden="1"/>
    <col min="9231" max="9231" width="4" style="9" hidden="1"/>
    <col min="9232" max="9232" width="2.5703125" style="9" hidden="1"/>
    <col min="9233" max="9233" width="4.140625" style="9" hidden="1"/>
    <col min="9234" max="9234" width="5" style="9" hidden="1"/>
    <col min="9235" max="9473" width="11.42578125" style="9" hidden="1"/>
    <col min="9474" max="9474" width="3" style="9" hidden="1"/>
    <col min="9475" max="9475" width="18.42578125" style="9" hidden="1"/>
    <col min="9476" max="9476" width="15.42578125" style="9" hidden="1"/>
    <col min="9477" max="9477" width="13" style="9" hidden="1"/>
    <col min="9478" max="9478" width="20.140625" style="9" hidden="1"/>
    <col min="9479" max="9479" width="5.7109375" style="9" hidden="1"/>
    <col min="9480" max="9480" width="7" style="9" hidden="1"/>
    <col min="9481" max="9481" width="5.7109375" style="9" hidden="1"/>
    <col min="9482" max="9482" width="18.28515625" style="9" hidden="1"/>
    <col min="9483" max="9483" width="11.140625" style="9" hidden="1"/>
    <col min="9484" max="9484" width="0" style="9" hidden="1"/>
    <col min="9485" max="9486" width="4.7109375" style="9" hidden="1"/>
    <col min="9487" max="9487" width="4" style="9" hidden="1"/>
    <col min="9488" max="9488" width="2.5703125" style="9" hidden="1"/>
    <col min="9489" max="9489" width="4.140625" style="9" hidden="1"/>
    <col min="9490" max="9490" width="5" style="9" hidden="1"/>
    <col min="9491" max="9729" width="11.42578125" style="9" hidden="1"/>
    <col min="9730" max="9730" width="3" style="9" hidden="1"/>
    <col min="9731" max="9731" width="18.42578125" style="9" hidden="1"/>
    <col min="9732" max="9732" width="15.42578125" style="9" hidden="1"/>
    <col min="9733" max="9733" width="13" style="9" hidden="1"/>
    <col min="9734" max="9734" width="20.140625" style="9" hidden="1"/>
    <col min="9735" max="9735" width="5.7109375" style="9" hidden="1"/>
    <col min="9736" max="9736" width="7" style="9" hidden="1"/>
    <col min="9737" max="9737" width="5.7109375" style="9" hidden="1"/>
    <col min="9738" max="9738" width="18.28515625" style="9" hidden="1"/>
    <col min="9739" max="9739" width="11.140625" style="9" hidden="1"/>
    <col min="9740" max="9740" width="0" style="9" hidden="1"/>
    <col min="9741" max="9742" width="4.7109375" style="9" hidden="1"/>
    <col min="9743" max="9743" width="4" style="9" hidden="1"/>
    <col min="9744" max="9744" width="2.5703125" style="9" hidden="1"/>
    <col min="9745" max="9745" width="4.140625" style="9" hidden="1"/>
    <col min="9746" max="9746" width="5" style="9" hidden="1"/>
    <col min="9747" max="9985" width="11.42578125" style="9" hidden="1"/>
    <col min="9986" max="9986" width="3" style="9" hidden="1"/>
    <col min="9987" max="9987" width="18.42578125" style="9" hidden="1"/>
    <col min="9988" max="9988" width="15.42578125" style="9" hidden="1"/>
    <col min="9989" max="9989" width="13" style="9" hidden="1"/>
    <col min="9990" max="9990" width="20.140625" style="9" hidden="1"/>
    <col min="9991" max="9991" width="5.7109375" style="9" hidden="1"/>
    <col min="9992" max="9992" width="7" style="9" hidden="1"/>
    <col min="9993" max="9993" width="5.7109375" style="9" hidden="1"/>
    <col min="9994" max="9994" width="18.28515625" style="9" hidden="1"/>
    <col min="9995" max="9995" width="11.140625" style="9" hidden="1"/>
    <col min="9996" max="9996" width="0" style="9" hidden="1"/>
    <col min="9997" max="9998" width="4.7109375" style="9" hidden="1"/>
    <col min="9999" max="9999" width="4" style="9" hidden="1"/>
    <col min="10000" max="10000" width="2.5703125" style="9" hidden="1"/>
    <col min="10001" max="10001" width="4.140625" style="9" hidden="1"/>
    <col min="10002" max="10002" width="5" style="9" hidden="1"/>
    <col min="10003" max="10241" width="11.42578125" style="9" hidden="1"/>
    <col min="10242" max="10242" width="3" style="9" hidden="1"/>
    <col min="10243" max="10243" width="18.42578125" style="9" hidden="1"/>
    <col min="10244" max="10244" width="15.42578125" style="9" hidden="1"/>
    <col min="10245" max="10245" width="13" style="9" hidden="1"/>
    <col min="10246" max="10246" width="20.140625" style="9" hidden="1"/>
    <col min="10247" max="10247" width="5.7109375" style="9" hidden="1"/>
    <col min="10248" max="10248" width="7" style="9" hidden="1"/>
    <col min="10249" max="10249" width="5.7109375" style="9" hidden="1"/>
    <col min="10250" max="10250" width="18.28515625" style="9" hidden="1"/>
    <col min="10251" max="10251" width="11.140625" style="9" hidden="1"/>
    <col min="10252" max="10252" width="0" style="9" hidden="1"/>
    <col min="10253" max="10254" width="4.7109375" style="9" hidden="1"/>
    <col min="10255" max="10255" width="4" style="9" hidden="1"/>
    <col min="10256" max="10256" width="2.5703125" style="9" hidden="1"/>
    <col min="10257" max="10257" width="4.140625" style="9" hidden="1"/>
    <col min="10258" max="10258" width="5" style="9" hidden="1"/>
    <col min="10259" max="10497" width="11.42578125" style="9" hidden="1"/>
    <col min="10498" max="10498" width="3" style="9" hidden="1"/>
    <col min="10499" max="10499" width="18.42578125" style="9" hidden="1"/>
    <col min="10500" max="10500" width="15.42578125" style="9" hidden="1"/>
    <col min="10501" max="10501" width="13" style="9" hidden="1"/>
    <col min="10502" max="10502" width="20.140625" style="9" hidden="1"/>
    <col min="10503" max="10503" width="5.7109375" style="9" hidden="1"/>
    <col min="10504" max="10504" width="7" style="9" hidden="1"/>
    <col min="10505" max="10505" width="5.7109375" style="9" hidden="1"/>
    <col min="10506" max="10506" width="18.28515625" style="9" hidden="1"/>
    <col min="10507" max="10507" width="11.140625" style="9" hidden="1"/>
    <col min="10508" max="10508" width="0" style="9" hidden="1"/>
    <col min="10509" max="10510" width="4.7109375" style="9" hidden="1"/>
    <col min="10511" max="10511" width="4" style="9" hidden="1"/>
    <col min="10512" max="10512" width="2.5703125" style="9" hidden="1"/>
    <col min="10513" max="10513" width="4.140625" style="9" hidden="1"/>
    <col min="10514" max="10514" width="5" style="9" hidden="1"/>
    <col min="10515" max="10753" width="11.42578125" style="9" hidden="1"/>
    <col min="10754" max="10754" width="3" style="9" hidden="1"/>
    <col min="10755" max="10755" width="18.42578125" style="9" hidden="1"/>
    <col min="10756" max="10756" width="15.42578125" style="9" hidden="1"/>
    <col min="10757" max="10757" width="13" style="9" hidden="1"/>
    <col min="10758" max="10758" width="20.140625" style="9" hidden="1"/>
    <col min="10759" max="10759" width="5.7109375" style="9" hidden="1"/>
    <col min="10760" max="10760" width="7" style="9" hidden="1"/>
    <col min="10761" max="10761" width="5.7109375" style="9" hidden="1"/>
    <col min="10762" max="10762" width="18.28515625" style="9" hidden="1"/>
    <col min="10763" max="10763" width="11.140625" style="9" hidden="1"/>
    <col min="10764" max="10764" width="0" style="9" hidden="1"/>
    <col min="10765" max="10766" width="4.7109375" style="9" hidden="1"/>
    <col min="10767" max="10767" width="4" style="9" hidden="1"/>
    <col min="10768" max="10768" width="2.5703125" style="9" hidden="1"/>
    <col min="10769" max="10769" width="4.140625" style="9" hidden="1"/>
    <col min="10770" max="10770" width="5" style="9" hidden="1"/>
    <col min="10771" max="11009" width="11.42578125" style="9" hidden="1"/>
    <col min="11010" max="11010" width="3" style="9" hidden="1"/>
    <col min="11011" max="11011" width="18.42578125" style="9" hidden="1"/>
    <col min="11012" max="11012" width="15.42578125" style="9" hidden="1"/>
    <col min="11013" max="11013" width="13" style="9" hidden="1"/>
    <col min="11014" max="11014" width="20.140625" style="9" hidden="1"/>
    <col min="11015" max="11015" width="5.7109375" style="9" hidden="1"/>
    <col min="11016" max="11016" width="7" style="9" hidden="1"/>
    <col min="11017" max="11017" width="5.7109375" style="9" hidden="1"/>
    <col min="11018" max="11018" width="18.28515625" style="9" hidden="1"/>
    <col min="11019" max="11019" width="11.140625" style="9" hidden="1"/>
    <col min="11020" max="11020" width="0" style="9" hidden="1"/>
    <col min="11021" max="11022" width="4.7109375" style="9" hidden="1"/>
    <col min="11023" max="11023" width="4" style="9" hidden="1"/>
    <col min="11024" max="11024" width="2.5703125" style="9" hidden="1"/>
    <col min="11025" max="11025" width="4.140625" style="9" hidden="1"/>
    <col min="11026" max="11026" width="5" style="9" hidden="1"/>
    <col min="11027" max="11265" width="11.42578125" style="9" hidden="1"/>
    <col min="11266" max="11266" width="3" style="9" hidden="1"/>
    <col min="11267" max="11267" width="18.42578125" style="9" hidden="1"/>
    <col min="11268" max="11268" width="15.42578125" style="9" hidden="1"/>
    <col min="11269" max="11269" width="13" style="9" hidden="1"/>
    <col min="11270" max="11270" width="20.140625" style="9" hidden="1"/>
    <col min="11271" max="11271" width="5.7109375" style="9" hidden="1"/>
    <col min="11272" max="11272" width="7" style="9" hidden="1"/>
    <col min="11273" max="11273" width="5.7109375" style="9" hidden="1"/>
    <col min="11274" max="11274" width="18.28515625" style="9" hidden="1"/>
    <col min="11275" max="11275" width="11.140625" style="9" hidden="1"/>
    <col min="11276" max="11276" width="0" style="9" hidden="1"/>
    <col min="11277" max="11278" width="4.7109375" style="9" hidden="1"/>
    <col min="11279" max="11279" width="4" style="9" hidden="1"/>
    <col min="11280" max="11280" width="2.5703125" style="9" hidden="1"/>
    <col min="11281" max="11281" width="4.140625" style="9" hidden="1"/>
    <col min="11282" max="11282" width="5" style="9" hidden="1"/>
    <col min="11283" max="11521" width="11.42578125" style="9" hidden="1"/>
    <col min="11522" max="11522" width="3" style="9" hidden="1"/>
    <col min="11523" max="11523" width="18.42578125" style="9" hidden="1"/>
    <col min="11524" max="11524" width="15.42578125" style="9" hidden="1"/>
    <col min="11525" max="11525" width="13" style="9" hidden="1"/>
    <col min="11526" max="11526" width="20.140625" style="9" hidden="1"/>
    <col min="11527" max="11527" width="5.7109375" style="9" hidden="1"/>
    <col min="11528" max="11528" width="7" style="9" hidden="1"/>
    <col min="11529" max="11529" width="5.7109375" style="9" hidden="1"/>
    <col min="11530" max="11530" width="18.28515625" style="9" hidden="1"/>
    <col min="11531" max="11531" width="11.140625" style="9" hidden="1"/>
    <col min="11532" max="11532" width="0" style="9" hidden="1"/>
    <col min="11533" max="11534" width="4.7109375" style="9" hidden="1"/>
    <col min="11535" max="11535" width="4" style="9" hidden="1"/>
    <col min="11536" max="11536" width="2.5703125" style="9" hidden="1"/>
    <col min="11537" max="11537" width="4.140625" style="9" hidden="1"/>
    <col min="11538" max="11538" width="5" style="9" hidden="1"/>
    <col min="11539" max="11777" width="11.42578125" style="9" hidden="1"/>
    <col min="11778" max="11778" width="3" style="9" hidden="1"/>
    <col min="11779" max="11779" width="18.42578125" style="9" hidden="1"/>
    <col min="11780" max="11780" width="15.42578125" style="9" hidden="1"/>
    <col min="11781" max="11781" width="13" style="9" hidden="1"/>
    <col min="11782" max="11782" width="20.140625" style="9" hidden="1"/>
    <col min="11783" max="11783" width="5.7109375" style="9" hidden="1"/>
    <col min="11784" max="11784" width="7" style="9" hidden="1"/>
    <col min="11785" max="11785" width="5.7109375" style="9" hidden="1"/>
    <col min="11786" max="11786" width="18.28515625" style="9" hidden="1"/>
    <col min="11787" max="11787" width="11.140625" style="9" hidden="1"/>
    <col min="11788" max="11788" width="0" style="9" hidden="1"/>
    <col min="11789" max="11790" width="4.7109375" style="9" hidden="1"/>
    <col min="11791" max="11791" width="4" style="9" hidden="1"/>
    <col min="11792" max="11792" width="2.5703125" style="9" hidden="1"/>
    <col min="11793" max="11793" width="4.140625" style="9" hidden="1"/>
    <col min="11794" max="11794" width="5" style="9" hidden="1"/>
    <col min="11795" max="12033" width="11.42578125" style="9" hidden="1"/>
    <col min="12034" max="12034" width="3" style="9" hidden="1"/>
    <col min="12035" max="12035" width="18.42578125" style="9" hidden="1"/>
    <col min="12036" max="12036" width="15.42578125" style="9" hidden="1"/>
    <col min="12037" max="12037" width="13" style="9" hidden="1"/>
    <col min="12038" max="12038" width="20.140625" style="9" hidden="1"/>
    <col min="12039" max="12039" width="5.7109375" style="9" hidden="1"/>
    <col min="12040" max="12040" width="7" style="9" hidden="1"/>
    <col min="12041" max="12041" width="5.7109375" style="9" hidden="1"/>
    <col min="12042" max="12042" width="18.28515625" style="9" hidden="1"/>
    <col min="12043" max="12043" width="11.140625" style="9" hidden="1"/>
    <col min="12044" max="12044" width="0" style="9" hidden="1"/>
    <col min="12045" max="12046" width="4.7109375" style="9" hidden="1"/>
    <col min="12047" max="12047" width="4" style="9" hidden="1"/>
    <col min="12048" max="12048" width="2.5703125" style="9" hidden="1"/>
    <col min="12049" max="12049" width="4.140625" style="9" hidden="1"/>
    <col min="12050" max="12050" width="5" style="9" hidden="1"/>
    <col min="12051" max="12289" width="11.42578125" style="9" hidden="1"/>
    <col min="12290" max="12290" width="3" style="9" hidden="1"/>
    <col min="12291" max="12291" width="18.42578125" style="9" hidden="1"/>
    <col min="12292" max="12292" width="15.42578125" style="9" hidden="1"/>
    <col min="12293" max="12293" width="13" style="9" hidden="1"/>
    <col min="12294" max="12294" width="20.140625" style="9" hidden="1"/>
    <col min="12295" max="12295" width="5.7109375" style="9" hidden="1"/>
    <col min="12296" max="12296" width="7" style="9" hidden="1"/>
    <col min="12297" max="12297" width="5.7109375" style="9" hidden="1"/>
    <col min="12298" max="12298" width="18.28515625" style="9" hidden="1"/>
    <col min="12299" max="12299" width="11.140625" style="9" hidden="1"/>
    <col min="12300" max="12300" width="0" style="9" hidden="1"/>
    <col min="12301" max="12302" width="4.7109375" style="9" hidden="1"/>
    <col min="12303" max="12303" width="4" style="9" hidden="1"/>
    <col min="12304" max="12304" width="2.5703125" style="9" hidden="1"/>
    <col min="12305" max="12305" width="4.140625" style="9" hidden="1"/>
    <col min="12306" max="12306" width="5" style="9" hidden="1"/>
    <col min="12307" max="12545" width="11.42578125" style="9" hidden="1"/>
    <col min="12546" max="12546" width="3" style="9" hidden="1"/>
    <col min="12547" max="12547" width="18.42578125" style="9" hidden="1"/>
    <col min="12548" max="12548" width="15.42578125" style="9" hidden="1"/>
    <col min="12549" max="12549" width="13" style="9" hidden="1"/>
    <col min="12550" max="12550" width="20.140625" style="9" hidden="1"/>
    <col min="12551" max="12551" width="5.7109375" style="9" hidden="1"/>
    <col min="12552" max="12552" width="7" style="9" hidden="1"/>
    <col min="12553" max="12553" width="5.7109375" style="9" hidden="1"/>
    <col min="12554" max="12554" width="18.28515625" style="9" hidden="1"/>
    <col min="12555" max="12555" width="11.140625" style="9" hidden="1"/>
    <col min="12556" max="12556" width="0" style="9" hidden="1"/>
    <col min="12557" max="12558" width="4.7109375" style="9" hidden="1"/>
    <col min="12559" max="12559" width="4" style="9" hidden="1"/>
    <col min="12560" max="12560" width="2.5703125" style="9" hidden="1"/>
    <col min="12561" max="12561" width="4.140625" style="9" hidden="1"/>
    <col min="12562" max="12562" width="5" style="9" hidden="1"/>
    <col min="12563" max="12801" width="11.42578125" style="9" hidden="1"/>
    <col min="12802" max="12802" width="3" style="9" hidden="1"/>
    <col min="12803" max="12803" width="18.42578125" style="9" hidden="1"/>
    <col min="12804" max="12804" width="15.42578125" style="9" hidden="1"/>
    <col min="12805" max="12805" width="13" style="9" hidden="1"/>
    <col min="12806" max="12806" width="20.140625" style="9" hidden="1"/>
    <col min="12807" max="12807" width="5.7109375" style="9" hidden="1"/>
    <col min="12808" max="12808" width="7" style="9" hidden="1"/>
    <col min="12809" max="12809" width="5.7109375" style="9" hidden="1"/>
    <col min="12810" max="12810" width="18.28515625" style="9" hidden="1"/>
    <col min="12811" max="12811" width="11.140625" style="9" hidden="1"/>
    <col min="12812" max="12812" width="0" style="9" hidden="1"/>
    <col min="12813" max="12814" width="4.7109375" style="9" hidden="1"/>
    <col min="12815" max="12815" width="4" style="9" hidden="1"/>
    <col min="12816" max="12816" width="2.5703125" style="9" hidden="1"/>
    <col min="12817" max="12817" width="4.140625" style="9" hidden="1"/>
    <col min="12818" max="12818" width="5" style="9" hidden="1"/>
    <col min="12819" max="13057" width="11.42578125" style="9" hidden="1"/>
    <col min="13058" max="13058" width="3" style="9" hidden="1"/>
    <col min="13059" max="13059" width="18.42578125" style="9" hidden="1"/>
    <col min="13060" max="13060" width="15.42578125" style="9" hidden="1"/>
    <col min="13061" max="13061" width="13" style="9" hidden="1"/>
    <col min="13062" max="13062" width="20.140625" style="9" hidden="1"/>
    <col min="13063" max="13063" width="5.7109375" style="9" hidden="1"/>
    <col min="13064" max="13064" width="7" style="9" hidden="1"/>
    <col min="13065" max="13065" width="5.7109375" style="9" hidden="1"/>
    <col min="13066" max="13066" width="18.28515625" style="9" hidden="1"/>
    <col min="13067" max="13067" width="11.140625" style="9" hidden="1"/>
    <col min="13068" max="13068" width="0" style="9" hidden="1"/>
    <col min="13069" max="13070" width="4.7109375" style="9" hidden="1"/>
    <col min="13071" max="13071" width="4" style="9" hidden="1"/>
    <col min="13072" max="13072" width="2.5703125" style="9" hidden="1"/>
    <col min="13073" max="13073" width="4.140625" style="9" hidden="1"/>
    <col min="13074" max="13074" width="5" style="9" hidden="1"/>
    <col min="13075" max="13313" width="11.42578125" style="9" hidden="1"/>
    <col min="13314" max="13314" width="3" style="9" hidden="1"/>
    <col min="13315" max="13315" width="18.42578125" style="9" hidden="1"/>
    <col min="13316" max="13316" width="15.42578125" style="9" hidden="1"/>
    <col min="13317" max="13317" width="13" style="9" hidden="1"/>
    <col min="13318" max="13318" width="20.140625" style="9" hidden="1"/>
    <col min="13319" max="13319" width="5.7109375" style="9" hidden="1"/>
    <col min="13320" max="13320" width="7" style="9" hidden="1"/>
    <col min="13321" max="13321" width="5.7109375" style="9" hidden="1"/>
    <col min="13322" max="13322" width="18.28515625" style="9" hidden="1"/>
    <col min="13323" max="13323" width="11.140625" style="9" hidden="1"/>
    <col min="13324" max="13324" width="0" style="9" hidden="1"/>
    <col min="13325" max="13326" width="4.7109375" style="9" hidden="1"/>
    <col min="13327" max="13327" width="4" style="9" hidden="1"/>
    <col min="13328" max="13328" width="2.5703125" style="9" hidden="1"/>
    <col min="13329" max="13329" width="4.140625" style="9" hidden="1"/>
    <col min="13330" max="13330" width="5" style="9" hidden="1"/>
    <col min="13331" max="13569" width="11.42578125" style="9" hidden="1"/>
    <col min="13570" max="13570" width="3" style="9" hidden="1"/>
    <col min="13571" max="13571" width="18.42578125" style="9" hidden="1"/>
    <col min="13572" max="13572" width="15.42578125" style="9" hidden="1"/>
    <col min="13573" max="13573" width="13" style="9" hidden="1"/>
    <col min="13574" max="13574" width="20.140625" style="9" hidden="1"/>
    <col min="13575" max="13575" width="5.7109375" style="9" hidden="1"/>
    <col min="13576" max="13576" width="7" style="9" hidden="1"/>
    <col min="13577" max="13577" width="5.7109375" style="9" hidden="1"/>
    <col min="13578" max="13578" width="18.28515625" style="9" hidden="1"/>
    <col min="13579" max="13579" width="11.140625" style="9" hidden="1"/>
    <col min="13580" max="13580" width="0" style="9" hidden="1"/>
    <col min="13581" max="13582" width="4.7109375" style="9" hidden="1"/>
    <col min="13583" max="13583" width="4" style="9" hidden="1"/>
    <col min="13584" max="13584" width="2.5703125" style="9" hidden="1"/>
    <col min="13585" max="13585" width="4.140625" style="9" hidden="1"/>
    <col min="13586" max="13586" width="5" style="9" hidden="1"/>
    <col min="13587" max="13825" width="11.42578125" style="9" hidden="1"/>
    <col min="13826" max="13826" width="3" style="9" hidden="1"/>
    <col min="13827" max="13827" width="18.42578125" style="9" hidden="1"/>
    <col min="13828" max="13828" width="15.42578125" style="9" hidden="1"/>
    <col min="13829" max="13829" width="13" style="9" hidden="1"/>
    <col min="13830" max="13830" width="20.140625" style="9" hidden="1"/>
    <col min="13831" max="13831" width="5.7109375" style="9" hidden="1"/>
    <col min="13832" max="13832" width="7" style="9" hidden="1"/>
    <col min="13833" max="13833" width="5.7109375" style="9" hidden="1"/>
    <col min="13834" max="13834" width="18.28515625" style="9" hidden="1"/>
    <col min="13835" max="13835" width="11.140625" style="9" hidden="1"/>
    <col min="13836" max="13836" width="0" style="9" hidden="1"/>
    <col min="13837" max="13838" width="4.7109375" style="9" hidden="1"/>
    <col min="13839" max="13839" width="4" style="9" hidden="1"/>
    <col min="13840" max="13840" width="2.5703125" style="9" hidden="1"/>
    <col min="13841" max="13841" width="4.140625" style="9" hidden="1"/>
    <col min="13842" max="13842" width="5" style="9" hidden="1"/>
    <col min="13843" max="14081" width="11.42578125" style="9" hidden="1"/>
    <col min="14082" max="14082" width="3" style="9" hidden="1"/>
    <col min="14083" max="14083" width="18.42578125" style="9" hidden="1"/>
    <col min="14084" max="14084" width="15.42578125" style="9" hidden="1"/>
    <col min="14085" max="14085" width="13" style="9" hidden="1"/>
    <col min="14086" max="14086" width="20.140625" style="9" hidden="1"/>
    <col min="14087" max="14087" width="5.7109375" style="9" hidden="1"/>
    <col min="14088" max="14088" width="7" style="9" hidden="1"/>
    <col min="14089" max="14089" width="5.7109375" style="9" hidden="1"/>
    <col min="14090" max="14090" width="18.28515625" style="9" hidden="1"/>
    <col min="14091" max="14091" width="11.140625" style="9" hidden="1"/>
    <col min="14092" max="14092" width="0" style="9" hidden="1"/>
    <col min="14093" max="14094" width="4.7109375" style="9" hidden="1"/>
    <col min="14095" max="14095" width="4" style="9" hidden="1"/>
    <col min="14096" max="14096" width="2.5703125" style="9" hidden="1"/>
    <col min="14097" max="14097" width="4.140625" style="9" hidden="1"/>
    <col min="14098" max="14098" width="5" style="9" hidden="1"/>
    <col min="14099" max="14337" width="11.42578125" style="9" hidden="1"/>
    <col min="14338" max="14338" width="3" style="9" hidden="1"/>
    <col min="14339" max="14339" width="18.42578125" style="9" hidden="1"/>
    <col min="14340" max="14340" width="15.42578125" style="9" hidden="1"/>
    <col min="14341" max="14341" width="13" style="9" hidden="1"/>
    <col min="14342" max="14342" width="20.140625" style="9" hidden="1"/>
    <col min="14343" max="14343" width="5.7109375" style="9" hidden="1"/>
    <col min="14344" max="14344" width="7" style="9" hidden="1"/>
    <col min="14345" max="14345" width="5.7109375" style="9" hidden="1"/>
    <col min="14346" max="14346" width="18.28515625" style="9" hidden="1"/>
    <col min="14347" max="14347" width="11.140625" style="9" hidden="1"/>
    <col min="14348" max="14348" width="0" style="9" hidden="1"/>
    <col min="14349" max="14350" width="4.7109375" style="9" hidden="1"/>
    <col min="14351" max="14351" width="4" style="9" hidden="1"/>
    <col min="14352" max="14352" width="2.5703125" style="9" hidden="1"/>
    <col min="14353" max="14353" width="4.140625" style="9" hidden="1"/>
    <col min="14354" max="14354" width="5" style="9" hidden="1"/>
    <col min="14355" max="14593" width="11.42578125" style="9" hidden="1"/>
    <col min="14594" max="14594" width="3" style="9" hidden="1"/>
    <col min="14595" max="14595" width="18.42578125" style="9" hidden="1"/>
    <col min="14596" max="14596" width="15.42578125" style="9" hidden="1"/>
    <col min="14597" max="14597" width="13" style="9" hidden="1"/>
    <col min="14598" max="14598" width="20.140625" style="9" hidden="1"/>
    <col min="14599" max="14599" width="5.7109375" style="9" hidden="1"/>
    <col min="14600" max="14600" width="7" style="9" hidden="1"/>
    <col min="14601" max="14601" width="5.7109375" style="9" hidden="1"/>
    <col min="14602" max="14602" width="18.28515625" style="9" hidden="1"/>
    <col min="14603" max="14603" width="11.140625" style="9" hidden="1"/>
    <col min="14604" max="14604" width="0" style="9" hidden="1"/>
    <col min="14605" max="14606" width="4.7109375" style="9" hidden="1"/>
    <col min="14607" max="14607" width="4" style="9" hidden="1"/>
    <col min="14608" max="14608" width="2.5703125" style="9" hidden="1"/>
    <col min="14609" max="14609" width="4.140625" style="9" hidden="1"/>
    <col min="14610" max="14610" width="5" style="9" hidden="1"/>
    <col min="14611" max="14849" width="11.42578125" style="9" hidden="1"/>
    <col min="14850" max="14850" width="3" style="9" hidden="1"/>
    <col min="14851" max="14851" width="18.42578125" style="9" hidden="1"/>
    <col min="14852" max="14852" width="15.42578125" style="9" hidden="1"/>
    <col min="14853" max="14853" width="13" style="9" hidden="1"/>
    <col min="14854" max="14854" width="20.140625" style="9" hidden="1"/>
    <col min="14855" max="14855" width="5.7109375" style="9" hidden="1"/>
    <col min="14856" max="14856" width="7" style="9" hidden="1"/>
    <col min="14857" max="14857" width="5.7109375" style="9" hidden="1"/>
    <col min="14858" max="14858" width="18.28515625" style="9" hidden="1"/>
    <col min="14859" max="14859" width="11.140625" style="9" hidden="1"/>
    <col min="14860" max="14860" width="0" style="9" hidden="1"/>
    <col min="14861" max="14862" width="4.7109375" style="9" hidden="1"/>
    <col min="14863" max="14863" width="4" style="9" hidden="1"/>
    <col min="14864" max="14864" width="2.5703125" style="9" hidden="1"/>
    <col min="14865" max="14865" width="4.140625" style="9" hidden="1"/>
    <col min="14866" max="14866" width="5" style="9" hidden="1"/>
    <col min="14867" max="15105" width="11.42578125" style="9" hidden="1"/>
    <col min="15106" max="15106" width="3" style="9" hidden="1"/>
    <col min="15107" max="15107" width="18.42578125" style="9" hidden="1"/>
    <col min="15108" max="15108" width="15.42578125" style="9" hidden="1"/>
    <col min="15109" max="15109" width="13" style="9" hidden="1"/>
    <col min="15110" max="15110" width="20.140625" style="9" hidden="1"/>
    <col min="15111" max="15111" width="5.7109375" style="9" hidden="1"/>
    <col min="15112" max="15112" width="7" style="9" hidden="1"/>
    <col min="15113" max="15113" width="5.7109375" style="9" hidden="1"/>
    <col min="15114" max="15114" width="18.28515625" style="9" hidden="1"/>
    <col min="15115" max="15115" width="11.140625" style="9" hidden="1"/>
    <col min="15116" max="15116" width="0" style="9" hidden="1"/>
    <col min="15117" max="15118" width="4.7109375" style="9" hidden="1"/>
    <col min="15119" max="15119" width="4" style="9" hidden="1"/>
    <col min="15120" max="15120" width="2.5703125" style="9" hidden="1"/>
    <col min="15121" max="15121" width="4.140625" style="9" hidden="1"/>
    <col min="15122" max="15122" width="5" style="9" hidden="1"/>
    <col min="15123" max="15361" width="11.42578125" style="9" hidden="1"/>
    <col min="15362" max="15362" width="3" style="9" hidden="1"/>
    <col min="15363" max="15363" width="18.42578125" style="9" hidden="1"/>
    <col min="15364" max="15364" width="15.42578125" style="9" hidden="1"/>
    <col min="15365" max="15365" width="13" style="9" hidden="1"/>
    <col min="15366" max="15366" width="20.140625" style="9" hidden="1"/>
    <col min="15367" max="15367" width="5.7109375" style="9" hidden="1"/>
    <col min="15368" max="15368" width="7" style="9" hidden="1"/>
    <col min="15369" max="15369" width="5.7109375" style="9" hidden="1"/>
    <col min="15370" max="15370" width="18.28515625" style="9" hidden="1"/>
    <col min="15371" max="15371" width="11.140625" style="9" hidden="1"/>
    <col min="15372" max="15372" width="0" style="9" hidden="1"/>
    <col min="15373" max="15374" width="4.7109375" style="9" hidden="1"/>
    <col min="15375" max="15375" width="4" style="9" hidden="1"/>
    <col min="15376" max="15376" width="2.5703125" style="9" hidden="1"/>
    <col min="15377" max="15377" width="4.140625" style="9" hidden="1"/>
    <col min="15378" max="15378" width="5" style="9" hidden="1"/>
    <col min="15379" max="15617" width="11.42578125" style="9" hidden="1"/>
    <col min="15618" max="15618" width="3" style="9" hidden="1"/>
    <col min="15619" max="15619" width="18.42578125" style="9" hidden="1"/>
    <col min="15620" max="15620" width="15.42578125" style="9" hidden="1"/>
    <col min="15621" max="15621" width="13" style="9" hidden="1"/>
    <col min="15622" max="15622" width="20.140625" style="9" hidden="1"/>
    <col min="15623" max="15623" width="5.7109375" style="9" hidden="1"/>
    <col min="15624" max="15624" width="7" style="9" hidden="1"/>
    <col min="15625" max="15625" width="5.7109375" style="9" hidden="1"/>
    <col min="15626" max="15626" width="18.28515625" style="9" hidden="1"/>
    <col min="15627" max="15627" width="11.140625" style="9" hidden="1"/>
    <col min="15628" max="15628" width="0" style="9" hidden="1"/>
    <col min="15629" max="15630" width="4.7109375" style="9" hidden="1"/>
    <col min="15631" max="15631" width="4" style="9" hidden="1"/>
    <col min="15632" max="15632" width="2.5703125" style="9" hidden="1"/>
    <col min="15633" max="15633" width="4.140625" style="9" hidden="1"/>
    <col min="15634" max="15634" width="5" style="9" hidden="1"/>
    <col min="15635" max="15873" width="11.42578125" style="9" hidden="1"/>
    <col min="15874" max="15874" width="3" style="9" hidden="1"/>
    <col min="15875" max="15875" width="18.42578125" style="9" hidden="1"/>
    <col min="15876" max="15876" width="15.42578125" style="9" hidden="1"/>
    <col min="15877" max="15877" width="13" style="9" hidden="1"/>
    <col min="15878" max="15878" width="20.140625" style="9" hidden="1"/>
    <col min="15879" max="15879" width="5.7109375" style="9" hidden="1"/>
    <col min="15880" max="15880" width="7" style="9" hidden="1"/>
    <col min="15881" max="15881" width="5.7109375" style="9" hidden="1"/>
    <col min="15882" max="15882" width="18.28515625" style="9" hidden="1"/>
    <col min="15883" max="15883" width="11.140625" style="9" hidden="1"/>
    <col min="15884" max="15884" width="0" style="9" hidden="1"/>
    <col min="15885" max="15886" width="4.7109375" style="9" hidden="1"/>
    <col min="15887" max="15887" width="4" style="9" hidden="1"/>
    <col min="15888" max="15888" width="2.5703125" style="9" hidden="1"/>
    <col min="15889" max="15889" width="4.140625" style="9" hidden="1"/>
    <col min="15890" max="15890" width="5" style="9" hidden="1"/>
    <col min="15891" max="16129" width="11.42578125" style="9" hidden="1"/>
    <col min="16130" max="16130" width="3" style="9" hidden="1"/>
    <col min="16131" max="16131" width="18.42578125" style="9" hidden="1"/>
    <col min="16132" max="16132" width="15.42578125" style="9" hidden="1"/>
    <col min="16133" max="16133" width="13" style="9" hidden="1"/>
    <col min="16134" max="16134" width="20.140625" style="9" hidden="1"/>
    <col min="16135" max="16135" width="5.7109375" style="9" hidden="1"/>
    <col min="16136" max="16136" width="7" style="9" hidden="1"/>
    <col min="16137" max="16137" width="5.7109375" style="9" hidden="1"/>
    <col min="16138" max="16138" width="18.28515625" style="9" hidden="1"/>
    <col min="16139" max="16139" width="11.140625" style="9" hidden="1"/>
    <col min="16140" max="16140" width="0" style="9" hidden="1"/>
    <col min="16141" max="16142" width="4.7109375" style="9" hidden="1"/>
    <col min="16143" max="16143" width="4" style="9" hidden="1"/>
    <col min="16144" max="16144" width="2.5703125" style="9" hidden="1"/>
    <col min="16145" max="16145" width="4.140625" style="9" hidden="1"/>
    <col min="16146" max="16148" width="5" style="9" hidden="1"/>
    <col min="16149" max="16384" width="11.42578125" style="9" hidden="1"/>
  </cols>
  <sheetData>
    <row r="1" spans="2:18" x14ac:dyDescent="0.25"/>
    <row r="2" spans="2:18" ht="15" customHeight="1" x14ac:dyDescent="0.25">
      <c r="B2" s="232" t="e" vm="1">
        <v>#VALUE!</v>
      </c>
      <c r="C2" s="233"/>
      <c r="D2" s="233"/>
      <c r="E2" s="238" t="s">
        <v>269</v>
      </c>
      <c r="F2" s="238"/>
      <c r="G2" s="238"/>
      <c r="H2" s="238"/>
      <c r="I2" s="238"/>
      <c r="J2" s="238"/>
      <c r="K2" s="238"/>
      <c r="L2" s="238"/>
      <c r="M2" s="238"/>
      <c r="N2" s="25"/>
      <c r="O2" s="25"/>
      <c r="P2" s="25"/>
      <c r="Q2" s="26"/>
    </row>
    <row r="3" spans="2:18" x14ac:dyDescent="0.25">
      <c r="B3" s="234"/>
      <c r="C3" s="235"/>
      <c r="D3" s="235"/>
      <c r="E3" s="239"/>
      <c r="F3" s="239"/>
      <c r="G3" s="239"/>
      <c r="H3" s="239"/>
      <c r="I3" s="239"/>
      <c r="J3" s="239"/>
      <c r="K3" s="239"/>
      <c r="L3" s="239"/>
      <c r="M3" s="239"/>
      <c r="N3" s="213" t="s">
        <v>0</v>
      </c>
      <c r="O3" s="214"/>
      <c r="P3" s="206"/>
      <c r="Q3" s="27"/>
    </row>
    <row r="4" spans="2:18" x14ac:dyDescent="0.25">
      <c r="B4" s="234"/>
      <c r="C4" s="235"/>
      <c r="D4" s="235"/>
      <c r="E4" s="239"/>
      <c r="F4" s="239"/>
      <c r="G4" s="239"/>
      <c r="H4" s="239"/>
      <c r="I4" s="239"/>
      <c r="J4" s="239"/>
      <c r="K4" s="239"/>
      <c r="L4" s="239"/>
      <c r="M4" s="239"/>
      <c r="N4" s="251">
        <f ca="1">+TODAY()</f>
        <v>46297</v>
      </c>
      <c r="O4" s="252"/>
      <c r="P4" s="253"/>
      <c r="Q4" s="61"/>
    </row>
    <row r="5" spans="2:18" ht="22.5" customHeight="1" x14ac:dyDescent="0.25">
      <c r="B5" s="234"/>
      <c r="C5" s="235"/>
      <c r="D5" s="235"/>
      <c r="E5" s="239"/>
      <c r="F5" s="239"/>
      <c r="G5" s="239"/>
      <c r="H5" s="239"/>
      <c r="I5" s="239"/>
      <c r="J5" s="239"/>
      <c r="K5" s="239"/>
      <c r="L5" s="239"/>
      <c r="M5" s="239"/>
      <c r="N5" s="88"/>
      <c r="O5" s="88"/>
      <c r="P5" s="88"/>
      <c r="Q5" s="89"/>
    </row>
    <row r="6" spans="2:18" ht="22.5" customHeight="1" x14ac:dyDescent="0.25">
      <c r="B6" s="234"/>
      <c r="C6" s="235"/>
      <c r="D6" s="235"/>
      <c r="E6" s="239"/>
      <c r="F6" s="239"/>
      <c r="G6" s="239"/>
      <c r="H6" s="239"/>
      <c r="I6" s="239"/>
      <c r="J6" s="239"/>
      <c r="K6" s="239"/>
      <c r="L6" s="239"/>
      <c r="M6" s="239"/>
      <c r="N6" s="88"/>
      <c r="O6" s="88"/>
      <c r="P6" s="88"/>
      <c r="Q6" s="89"/>
    </row>
    <row r="7" spans="2:18" x14ac:dyDescent="0.25">
      <c r="B7" s="236"/>
      <c r="C7" s="237"/>
      <c r="D7" s="237"/>
      <c r="E7" s="240"/>
      <c r="F7" s="240"/>
      <c r="G7" s="240"/>
      <c r="H7" s="240"/>
      <c r="I7" s="240"/>
      <c r="J7" s="240"/>
      <c r="K7" s="240"/>
      <c r="L7" s="240"/>
      <c r="M7" s="240"/>
      <c r="Q7" s="27"/>
    </row>
    <row r="8" spans="2:18" ht="15" x14ac:dyDescent="0.25">
      <c r="B8" s="190" t="s">
        <v>1</v>
      </c>
      <c r="C8" s="191"/>
      <c r="D8" s="191"/>
      <c r="E8" s="191"/>
      <c r="F8" s="191"/>
      <c r="G8" s="191"/>
      <c r="H8" s="191"/>
      <c r="I8" s="191"/>
      <c r="J8" s="191"/>
      <c r="K8" s="191"/>
      <c r="L8" s="191"/>
      <c r="M8" s="191"/>
      <c r="N8" s="191"/>
      <c r="O8" s="191"/>
      <c r="P8" s="191"/>
      <c r="Q8" s="192"/>
    </row>
    <row r="9" spans="2:18" x14ac:dyDescent="0.25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27"/>
    </row>
    <row r="10" spans="2:18" x14ac:dyDescent="0.25">
      <c r="B10" s="16"/>
      <c r="C10" s="97" t="s">
        <v>268</v>
      </c>
      <c r="D10" s="98"/>
      <c r="E10" s="195"/>
      <c r="F10" s="241"/>
      <c r="G10" s="241"/>
      <c r="H10" s="241"/>
      <c r="I10" s="241"/>
      <c r="J10" s="241"/>
      <c r="K10" s="241"/>
      <c r="L10" s="241"/>
      <c r="M10" s="241"/>
      <c r="N10" s="241"/>
      <c r="O10" s="241"/>
      <c r="P10" s="196"/>
      <c r="Q10" s="28"/>
    </row>
    <row r="11" spans="2:18" ht="14.25" customHeight="1" x14ac:dyDescent="0.25">
      <c r="B11" s="16"/>
      <c r="C11" s="98"/>
      <c r="D11" s="98"/>
      <c r="E11" s="98"/>
      <c r="F11" s="170"/>
      <c r="G11" s="98"/>
      <c r="H11" s="98"/>
      <c r="I11" s="98"/>
      <c r="J11" s="170"/>
      <c r="K11" s="98"/>
      <c r="L11" s="171"/>
      <c r="M11" s="172"/>
      <c r="N11" s="254"/>
      <c r="O11" s="254"/>
      <c r="P11" s="170"/>
      <c r="Q11" s="28"/>
      <c r="R11" s="13"/>
    </row>
    <row r="12" spans="2:18" x14ac:dyDescent="0.25">
      <c r="B12" s="16"/>
      <c r="C12" s="97" t="s">
        <v>2</v>
      </c>
      <c r="D12" s="98"/>
      <c r="E12" s="173"/>
      <c r="F12" s="98"/>
      <c r="G12" s="98"/>
      <c r="H12" s="98"/>
      <c r="I12" s="98"/>
      <c r="J12" s="116"/>
      <c r="K12" s="99"/>
      <c r="L12" s="174"/>
      <c r="M12" s="98"/>
      <c r="N12" s="255"/>
      <c r="O12" s="255"/>
      <c r="P12" s="98"/>
      <c r="Q12" s="27"/>
    </row>
    <row r="13" spans="2:18" x14ac:dyDescent="0.25">
      <c r="B13" s="16"/>
      <c r="C13" s="97"/>
      <c r="D13" s="98"/>
      <c r="E13" s="176"/>
      <c r="F13" s="98"/>
      <c r="G13" s="98"/>
      <c r="H13" s="98"/>
      <c r="I13" s="98"/>
      <c r="J13" s="116"/>
      <c r="K13" s="99"/>
      <c r="L13" s="174"/>
      <c r="M13" s="98"/>
      <c r="N13" s="175"/>
      <c r="O13" s="175"/>
      <c r="P13" s="98"/>
      <c r="Q13" s="27"/>
    </row>
    <row r="14" spans="2:18" ht="15" x14ac:dyDescent="0.25">
      <c r="B14" s="16"/>
      <c r="C14" s="97" t="s">
        <v>27</v>
      </c>
      <c r="D14" s="98"/>
      <c r="E14" s="177"/>
      <c r="F14" s="98"/>
      <c r="G14" s="98"/>
      <c r="H14" s="98"/>
      <c r="I14" s="98"/>
      <c r="J14" s="116"/>
      <c r="K14" s="99"/>
      <c r="L14" s="174"/>
      <c r="M14" s="98"/>
      <c r="N14" s="175"/>
      <c r="O14" s="175"/>
      <c r="P14" s="98"/>
      <c r="Q14" s="27"/>
    </row>
    <row r="15" spans="2:18" x14ac:dyDescent="0.25">
      <c r="B15" s="16"/>
      <c r="C15" s="98"/>
      <c r="D15" s="98"/>
      <c r="E15" s="98"/>
      <c r="F15" s="98"/>
      <c r="G15" s="98"/>
      <c r="H15" s="98"/>
      <c r="I15" s="98"/>
      <c r="J15" s="98"/>
      <c r="K15" s="98"/>
      <c r="L15" s="174"/>
      <c r="M15" s="98"/>
      <c r="N15" s="255"/>
      <c r="O15" s="255"/>
      <c r="P15" s="98"/>
      <c r="Q15" s="27"/>
    </row>
    <row r="16" spans="2:18" x14ac:dyDescent="0.25">
      <c r="B16" s="16"/>
      <c r="C16" s="98" t="s">
        <v>302</v>
      </c>
      <c r="D16" s="98"/>
      <c r="E16" s="227"/>
      <c r="F16" s="228"/>
      <c r="G16" s="229"/>
      <c r="H16" s="98"/>
      <c r="I16" s="98"/>
      <c r="J16" s="98"/>
      <c r="K16" s="98"/>
      <c r="L16" s="174"/>
      <c r="M16" s="98"/>
      <c r="N16" s="175"/>
      <c r="O16" s="175"/>
      <c r="P16" s="98"/>
      <c r="Q16" s="27"/>
    </row>
    <row r="17" spans="2:19" x14ac:dyDescent="0.25">
      <c r="B17" s="16"/>
      <c r="C17" s="98"/>
      <c r="D17" s="98"/>
      <c r="E17" s="98"/>
      <c r="F17" s="98"/>
      <c r="G17" s="98"/>
      <c r="H17" s="98"/>
      <c r="I17" s="98"/>
      <c r="J17" s="98"/>
      <c r="K17" s="98"/>
      <c r="L17" s="174"/>
      <c r="M17" s="98"/>
      <c r="N17" s="175"/>
      <c r="O17" s="175"/>
      <c r="P17" s="98"/>
      <c r="Q17" s="27"/>
    </row>
    <row r="18" spans="2:19" x14ac:dyDescent="0.25">
      <c r="B18" s="16"/>
      <c r="C18" s="98" t="s">
        <v>292</v>
      </c>
      <c r="D18" s="98"/>
      <c r="E18" s="173"/>
      <c r="F18" s="99" t="s">
        <v>4</v>
      </c>
      <c r="G18" s="215"/>
      <c r="H18" s="216"/>
      <c r="I18" s="216"/>
      <c r="J18" s="217"/>
      <c r="K18" s="99" t="s">
        <v>5</v>
      </c>
      <c r="L18" s="173"/>
      <c r="M18" s="98"/>
      <c r="N18" s="175"/>
      <c r="O18" s="175"/>
      <c r="P18" s="98"/>
      <c r="Q18" s="27"/>
    </row>
    <row r="19" spans="2:19" x14ac:dyDescent="0.25">
      <c r="B19" s="16"/>
      <c r="C19" s="98"/>
      <c r="D19" s="98"/>
      <c r="E19" s="98"/>
      <c r="F19" s="98"/>
      <c r="G19" s="98"/>
      <c r="H19" s="98"/>
      <c r="I19" s="98"/>
      <c r="J19" s="98"/>
      <c r="K19" s="98"/>
      <c r="L19" s="174"/>
      <c r="M19" s="98"/>
      <c r="N19" s="175"/>
      <c r="O19" s="175"/>
      <c r="P19" s="98"/>
      <c r="Q19" s="27"/>
    </row>
    <row r="20" spans="2:19" x14ac:dyDescent="0.25">
      <c r="B20" s="16"/>
      <c r="C20" s="98" t="s">
        <v>6</v>
      </c>
      <c r="D20" s="98"/>
      <c r="E20" s="195"/>
      <c r="F20" s="196"/>
      <c r="G20" s="98"/>
      <c r="H20" s="98"/>
      <c r="I20" s="98"/>
      <c r="J20" s="98"/>
      <c r="K20" s="98"/>
      <c r="L20" s="174"/>
      <c r="M20" s="98"/>
      <c r="N20" s="175"/>
      <c r="O20" s="175"/>
      <c r="P20" s="98"/>
      <c r="Q20" s="27"/>
    </row>
    <row r="21" spans="2:19" x14ac:dyDescent="0.25">
      <c r="B21" s="16"/>
      <c r="C21" s="98"/>
      <c r="D21" s="98"/>
      <c r="E21" s="98"/>
      <c r="F21" s="98"/>
      <c r="G21" s="98"/>
      <c r="H21" s="98"/>
      <c r="I21" s="98"/>
      <c r="J21" s="98"/>
      <c r="K21" s="98"/>
      <c r="L21" s="174"/>
      <c r="M21" s="98"/>
      <c r="N21" s="175"/>
      <c r="O21" s="175"/>
      <c r="P21" s="98"/>
      <c r="Q21" s="27"/>
    </row>
    <row r="22" spans="2:19" x14ac:dyDescent="0.25">
      <c r="B22" s="16"/>
      <c r="C22" s="97" t="s">
        <v>276</v>
      </c>
      <c r="D22" s="98"/>
      <c r="E22" s="195"/>
      <c r="F22" s="196"/>
      <c r="G22" s="99" t="s">
        <v>9</v>
      </c>
      <c r="H22" s="197"/>
      <c r="I22" s="198"/>
      <c r="J22" s="199"/>
      <c r="K22" s="98"/>
      <c r="L22" s="98"/>
      <c r="M22" s="98"/>
      <c r="N22" s="98"/>
      <c r="O22" s="98"/>
      <c r="P22" s="98"/>
      <c r="Q22" s="27"/>
    </row>
    <row r="23" spans="2:19" x14ac:dyDescent="0.25">
      <c r="B23" s="16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98"/>
      <c r="P23" s="98"/>
      <c r="Q23" s="27"/>
    </row>
    <row r="24" spans="2:19" x14ac:dyDescent="0.25">
      <c r="B24" s="16"/>
      <c r="C24" s="98" t="s">
        <v>267</v>
      </c>
      <c r="D24" s="98"/>
      <c r="E24" s="99" t="s">
        <v>10</v>
      </c>
      <c r="F24" s="178"/>
      <c r="G24" s="99" t="s">
        <v>11</v>
      </c>
      <c r="H24" s="200"/>
      <c r="I24" s="201"/>
      <c r="J24" s="179"/>
      <c r="K24" s="98"/>
      <c r="L24" s="98"/>
      <c r="M24" s="98"/>
      <c r="N24" s="98"/>
      <c r="O24" s="98"/>
      <c r="P24" s="98"/>
      <c r="Q24" s="27"/>
    </row>
    <row r="25" spans="2:19" x14ac:dyDescent="0.25">
      <c r="B25" s="16"/>
      <c r="C25" s="98"/>
      <c r="D25" s="98"/>
      <c r="E25" s="10"/>
      <c r="F25" s="10"/>
      <c r="G25" s="98"/>
      <c r="H25" s="10"/>
      <c r="I25" s="10"/>
      <c r="J25" s="10"/>
      <c r="K25" s="10"/>
      <c r="L25" s="10"/>
      <c r="M25" s="10"/>
      <c r="N25" s="10"/>
      <c r="O25" s="10"/>
      <c r="P25" s="10"/>
      <c r="Q25" s="27"/>
    </row>
    <row r="26" spans="2:19" x14ac:dyDescent="0.25">
      <c r="B26" s="16"/>
      <c r="C26" s="98" t="s">
        <v>271</v>
      </c>
      <c r="D26" s="98"/>
      <c r="E26" s="10"/>
      <c r="F26" s="309">
        <f>_xlfn.DAYS(H24,F24)+1</f>
        <v>1</v>
      </c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27"/>
    </row>
    <row r="27" spans="2:19" x14ac:dyDescent="0.25">
      <c r="B27" s="16"/>
      <c r="C27" s="98"/>
      <c r="D27" s="98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29"/>
    </row>
    <row r="28" spans="2:19" x14ac:dyDescent="0.25">
      <c r="B28" s="16"/>
      <c r="C28" s="230" t="s">
        <v>272</v>
      </c>
      <c r="D28" s="231"/>
      <c r="E28" s="218"/>
      <c r="F28" s="219"/>
      <c r="G28" s="219"/>
      <c r="H28" s="219"/>
      <c r="I28" s="219"/>
      <c r="J28" s="219"/>
      <c r="K28" s="219"/>
      <c r="L28" s="219"/>
      <c r="M28" s="219"/>
      <c r="N28" s="219"/>
      <c r="O28" s="219"/>
      <c r="P28" s="220"/>
      <c r="Q28" s="29"/>
    </row>
    <row r="29" spans="2:19" x14ac:dyDescent="0.25">
      <c r="B29" s="16"/>
      <c r="C29" s="230"/>
      <c r="D29" s="231"/>
      <c r="E29" s="221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3"/>
      <c r="Q29" s="29"/>
    </row>
    <row r="30" spans="2:19" x14ac:dyDescent="0.25">
      <c r="B30" s="16"/>
      <c r="C30" s="10"/>
      <c r="D30" s="10"/>
      <c r="E30" s="224"/>
      <c r="F30" s="225"/>
      <c r="G30" s="225"/>
      <c r="H30" s="225"/>
      <c r="I30" s="225"/>
      <c r="J30" s="225"/>
      <c r="K30" s="225"/>
      <c r="L30" s="225"/>
      <c r="M30" s="225"/>
      <c r="N30" s="225"/>
      <c r="O30" s="225"/>
      <c r="P30" s="226"/>
      <c r="Q30" s="29"/>
      <c r="S30" s="17"/>
    </row>
    <row r="31" spans="2:19" x14ac:dyDescent="0.25">
      <c r="B31" s="16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29"/>
    </row>
    <row r="32" spans="2:19" x14ac:dyDescent="0.25">
      <c r="B32" s="242" t="s">
        <v>12</v>
      </c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4"/>
    </row>
    <row r="33" spans="2:17" x14ac:dyDescent="0.25">
      <c r="B33" s="245"/>
      <c r="C33" s="246"/>
      <c r="D33" s="246"/>
      <c r="E33" s="246"/>
      <c r="F33" s="246"/>
      <c r="G33" s="246"/>
      <c r="H33" s="246"/>
      <c r="I33" s="246"/>
      <c r="J33" s="246"/>
      <c r="K33" s="246"/>
      <c r="L33" s="246"/>
      <c r="M33" s="246"/>
      <c r="N33" s="246"/>
      <c r="O33" s="246"/>
      <c r="P33" s="246"/>
      <c r="Q33" s="247"/>
    </row>
    <row r="34" spans="2:17" x14ac:dyDescent="0.25">
      <c r="B34" s="245"/>
      <c r="C34" s="246"/>
      <c r="D34" s="246"/>
      <c r="E34" s="246"/>
      <c r="F34" s="246"/>
      <c r="G34" s="246"/>
      <c r="H34" s="246"/>
      <c r="I34" s="246"/>
      <c r="J34" s="246"/>
      <c r="K34" s="246"/>
      <c r="L34" s="246"/>
      <c r="M34" s="246"/>
      <c r="N34" s="246"/>
      <c r="O34" s="246"/>
      <c r="P34" s="246"/>
      <c r="Q34" s="247"/>
    </row>
    <row r="35" spans="2:17" x14ac:dyDescent="0.25">
      <c r="B35" s="248"/>
      <c r="C35" s="249"/>
      <c r="D35" s="249"/>
      <c r="E35" s="249"/>
      <c r="F35" s="249"/>
      <c r="G35" s="249"/>
      <c r="H35" s="249"/>
      <c r="I35" s="249"/>
      <c r="J35" s="249"/>
      <c r="K35" s="249"/>
      <c r="L35" s="249"/>
      <c r="M35" s="249"/>
      <c r="N35" s="249"/>
      <c r="O35" s="249"/>
      <c r="P35" s="249"/>
      <c r="Q35" s="250"/>
    </row>
    <row r="36" spans="2:17" ht="15" x14ac:dyDescent="0.25"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0"/>
    </row>
    <row r="37" spans="2:17" ht="15" x14ac:dyDescent="0.25">
      <c r="B37" s="190" t="s">
        <v>270</v>
      </c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2"/>
    </row>
    <row r="38" spans="2:17" x14ac:dyDescent="0.25">
      <c r="B38" s="16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30"/>
    </row>
    <row r="39" spans="2:17" ht="15" customHeight="1" x14ac:dyDescent="0.25">
      <c r="B39" s="16"/>
      <c r="D39" s="10"/>
      <c r="E39" s="10"/>
      <c r="F39" s="10"/>
      <c r="G39" s="203" t="s">
        <v>273</v>
      </c>
      <c r="H39" s="203"/>
      <c r="I39" s="203"/>
      <c r="J39" s="10"/>
      <c r="K39" s="99" t="str">
        <f>IF(E22='Tabla Viáticos'!A2,"UTM ","USD ")</f>
        <v xml:space="preserve">USD </v>
      </c>
      <c r="L39" s="101" t="e">
        <f>IF(K39="USD ",VLOOKUP(E16,'Tabla Viáticos'!I:J,2,0),O43)</f>
        <v>#N/A</v>
      </c>
      <c r="M39" s="98"/>
      <c r="N39" s="98"/>
      <c r="O39" s="181" t="s">
        <v>294</v>
      </c>
      <c r="P39" s="182"/>
      <c r="Q39" s="30"/>
    </row>
    <row r="40" spans="2:17" x14ac:dyDescent="0.25">
      <c r="B40" s="16"/>
      <c r="C40" s="10"/>
      <c r="D40" s="10"/>
      <c r="E40" s="10"/>
      <c r="F40" s="10"/>
      <c r="G40" s="100"/>
      <c r="H40" s="100"/>
      <c r="I40" s="100"/>
      <c r="J40" s="10"/>
      <c r="K40" s="98"/>
      <c r="L40" s="102"/>
      <c r="M40" s="98"/>
      <c r="N40" s="98"/>
      <c r="O40" s="183"/>
      <c r="P40" s="184"/>
      <c r="Q40" s="30"/>
    </row>
    <row r="41" spans="2:17" ht="15" x14ac:dyDescent="0.25">
      <c r="B41" s="16"/>
      <c r="C41" s="10"/>
      <c r="D41" s="10"/>
      <c r="E41" s="10"/>
      <c r="F41" s="10"/>
      <c r="G41" s="203" t="s">
        <v>274</v>
      </c>
      <c r="H41" s="203"/>
      <c r="I41" s="203"/>
      <c r="J41" s="49"/>
      <c r="K41" s="98"/>
      <c r="L41" s="103" t="e">
        <f>INDEX(Tabla1[Factor],MATCH(E22,Tabla1[Pais],0))</f>
        <v>#N/A</v>
      </c>
      <c r="M41" s="98"/>
      <c r="N41" s="98"/>
      <c r="O41" s="104"/>
      <c r="P41" s="104"/>
      <c r="Q41" s="30"/>
    </row>
    <row r="42" spans="2:17" x14ac:dyDescent="0.25">
      <c r="B42" s="16"/>
      <c r="C42" s="10"/>
      <c r="D42" s="10"/>
      <c r="E42" s="10"/>
      <c r="F42" s="10"/>
      <c r="G42" s="100"/>
      <c r="H42" s="100"/>
      <c r="I42" s="100"/>
      <c r="J42" s="10"/>
      <c r="K42" s="98"/>
      <c r="L42" s="102"/>
      <c r="M42" s="98"/>
      <c r="N42" s="98"/>
      <c r="O42" s="181" t="s">
        <v>293</v>
      </c>
      <c r="P42" s="182"/>
      <c r="Q42" s="30"/>
    </row>
    <row r="43" spans="2:17" ht="15" customHeight="1" x14ac:dyDescent="0.25">
      <c r="B43" s="16"/>
      <c r="E43" s="10"/>
      <c r="F43" s="10"/>
      <c r="G43" s="203" t="s">
        <v>275</v>
      </c>
      <c r="H43" s="203"/>
      <c r="I43" s="203"/>
      <c r="J43" s="23"/>
      <c r="K43" s="99" t="str">
        <f>IF(E22='Tabla Viáticos'!A2,"UTM ","USD ")</f>
        <v xml:space="preserve">USD </v>
      </c>
      <c r="L43" s="105" t="e">
        <f>IF(K43="USD ",INDEX(Tabla1[[Autoridades Superiores]:[Académicos, Jefes de Departamentos y Administrativos]],MATCH(E22,Tabla1[Pais],0),MATCH(E16,Tabla1[[#Headers],[Autoridades Superiores]:[Académicos, Jefes de Departamentos y Administrativos]],0)),L41*L39)</f>
        <v>#N/A</v>
      </c>
      <c r="M43" s="98"/>
      <c r="N43" s="98"/>
      <c r="O43" s="188"/>
      <c r="P43" s="189"/>
      <c r="Q43" s="30"/>
    </row>
    <row r="44" spans="2:17" x14ac:dyDescent="0.25">
      <c r="B44" s="16"/>
      <c r="C44" s="10"/>
      <c r="D44" s="10"/>
      <c r="E44" s="10"/>
      <c r="F44" s="10"/>
      <c r="G44" s="10"/>
      <c r="H44" s="10"/>
      <c r="I44" s="10"/>
      <c r="J44" s="10"/>
      <c r="K44" s="10"/>
      <c r="L44" s="35"/>
      <c r="M44" s="10"/>
      <c r="N44" s="10"/>
      <c r="O44" s="10"/>
      <c r="P44" s="10"/>
      <c r="Q44" s="30"/>
    </row>
    <row r="45" spans="2:17" x14ac:dyDescent="0.25">
      <c r="B45" s="16"/>
      <c r="C45" s="10"/>
      <c r="D45" s="10"/>
      <c r="E45" s="10"/>
      <c r="F45" s="10"/>
      <c r="G45" s="10"/>
      <c r="H45" s="10"/>
      <c r="I45" s="10"/>
      <c r="J45" s="10"/>
      <c r="K45" s="10"/>
      <c r="L45" s="35"/>
      <c r="M45" s="10"/>
      <c r="N45" s="10"/>
      <c r="O45" s="10"/>
      <c r="P45" s="10"/>
      <c r="Q45" s="30"/>
    </row>
    <row r="46" spans="2:17" ht="15" x14ac:dyDescent="0.25">
      <c r="B46" s="190" t="s">
        <v>14</v>
      </c>
      <c r="C46" s="191"/>
      <c r="D46" s="191"/>
      <c r="E46" s="191"/>
      <c r="F46" s="191"/>
      <c r="G46" s="191"/>
      <c r="H46" s="191"/>
      <c r="I46" s="191"/>
      <c r="J46" s="191"/>
      <c r="K46" s="191"/>
      <c r="L46" s="191"/>
      <c r="M46" s="191"/>
      <c r="N46" s="191"/>
      <c r="O46" s="191"/>
      <c r="P46" s="191"/>
      <c r="Q46" s="192"/>
    </row>
    <row r="47" spans="2:17" x14ac:dyDescent="0.25">
      <c r="B47" s="16"/>
      <c r="C47" s="10"/>
      <c r="D47" s="10"/>
      <c r="E47" s="10"/>
      <c r="F47" s="10"/>
      <c r="G47" s="10"/>
      <c r="H47" s="10"/>
      <c r="I47" s="10"/>
      <c r="J47" s="10"/>
      <c r="K47" s="10"/>
      <c r="L47" s="35"/>
      <c r="M47" s="10"/>
      <c r="N47" s="10"/>
      <c r="O47" s="10"/>
      <c r="P47" s="10"/>
      <c r="Q47" s="30"/>
    </row>
    <row r="48" spans="2:17" x14ac:dyDescent="0.25">
      <c r="B48" s="16"/>
      <c r="C48" s="10"/>
      <c r="D48" s="139"/>
      <c r="E48" s="106" t="s">
        <v>15</v>
      </c>
      <c r="F48" s="107" t="e">
        <f>SUM(L43:L43)</f>
        <v>#N/A</v>
      </c>
      <c r="G48" s="106" t="s">
        <v>15</v>
      </c>
      <c r="H48" s="108">
        <v>0.5</v>
      </c>
      <c r="I48" s="106" t="s">
        <v>16</v>
      </c>
      <c r="J48" s="109"/>
      <c r="K48" s="99" t="str">
        <f>IF(E22='Tabla Viáticos'!A2,"CLP $","USD $")</f>
        <v>USD $</v>
      </c>
      <c r="L48" s="105" t="e">
        <f>F48*H48*D48</f>
        <v>#N/A</v>
      </c>
      <c r="M48" s="98"/>
      <c r="N48" s="10"/>
      <c r="O48" s="10"/>
      <c r="P48" s="10"/>
      <c r="Q48" s="31"/>
    </row>
    <row r="49" spans="2:17" x14ac:dyDescent="0.25">
      <c r="B49" s="16"/>
      <c r="C49" s="21"/>
      <c r="D49" s="110" t="s">
        <v>295</v>
      </c>
      <c r="E49" s="111"/>
      <c r="F49" s="112" t="s">
        <v>17</v>
      </c>
      <c r="G49" s="111"/>
      <c r="H49" s="111"/>
      <c r="I49" s="111"/>
      <c r="J49" s="110"/>
      <c r="K49" s="99"/>
      <c r="L49" s="102"/>
      <c r="M49" s="98"/>
      <c r="N49" s="10"/>
      <c r="O49" s="10"/>
      <c r="P49" s="10"/>
      <c r="Q49" s="31"/>
    </row>
    <row r="50" spans="2:17" x14ac:dyDescent="0.25">
      <c r="B50" s="16"/>
      <c r="C50" s="10"/>
      <c r="D50" s="98"/>
      <c r="E50" s="98"/>
      <c r="F50" s="113"/>
      <c r="G50" s="98"/>
      <c r="H50" s="98"/>
      <c r="I50" s="98"/>
      <c r="J50" s="98"/>
      <c r="K50" s="99"/>
      <c r="L50" s="102"/>
      <c r="M50" s="114"/>
      <c r="N50" s="10"/>
      <c r="O50" s="62"/>
      <c r="P50" s="10"/>
      <c r="Q50" s="31"/>
    </row>
    <row r="51" spans="2:17" x14ac:dyDescent="0.25">
      <c r="B51" s="16"/>
      <c r="C51" s="10"/>
      <c r="D51" s="115">
        <f>+F26-D48</f>
        <v>1</v>
      </c>
      <c r="E51" s="106" t="s">
        <v>15</v>
      </c>
      <c r="F51" s="107" t="e">
        <f>SUM(L43:L43)</f>
        <v>#N/A</v>
      </c>
      <c r="G51" s="106" t="s">
        <v>15</v>
      </c>
      <c r="H51" s="108">
        <v>1</v>
      </c>
      <c r="I51" s="106" t="s">
        <v>16</v>
      </c>
      <c r="J51" s="116"/>
      <c r="K51" s="99" t="str">
        <f>IF(E22='Tabla Viáticos'!A2,"CLP $","USD $")</f>
        <v>USD $</v>
      </c>
      <c r="L51" s="105" t="e">
        <f>F51*H51*D51</f>
        <v>#N/A</v>
      </c>
      <c r="M51" s="98"/>
      <c r="N51" s="10"/>
      <c r="O51" s="10"/>
      <c r="P51" s="10"/>
      <c r="Q51" s="31"/>
    </row>
    <row r="52" spans="2:17" x14ac:dyDescent="0.25">
      <c r="B52" s="16"/>
      <c r="C52" s="21"/>
      <c r="D52" s="110" t="s">
        <v>18</v>
      </c>
      <c r="E52" s="111"/>
      <c r="F52" s="110" t="s">
        <v>17</v>
      </c>
      <c r="G52" s="111"/>
      <c r="H52" s="111"/>
      <c r="I52" s="111"/>
      <c r="J52" s="110"/>
      <c r="K52" s="98"/>
      <c r="L52" s="102"/>
      <c r="M52" s="98"/>
      <c r="N52" s="10"/>
      <c r="O52" s="10"/>
      <c r="P52" s="10"/>
      <c r="Q52" s="31"/>
    </row>
    <row r="53" spans="2:17" ht="15" x14ac:dyDescent="0.25">
      <c r="B53" s="16"/>
      <c r="C53" s="10"/>
      <c r="D53" s="98"/>
      <c r="E53" s="98"/>
      <c r="F53" s="98"/>
      <c r="G53" s="187" t="s">
        <v>291</v>
      </c>
      <c r="H53" s="187"/>
      <c r="I53" s="187"/>
      <c r="J53" s="98"/>
      <c r="K53" s="117" t="str">
        <f>IF(E22='Tabla Viáticos'!A2,"CLP $","USD $")</f>
        <v>USD $</v>
      </c>
      <c r="L53" s="118" t="e">
        <f>L48+L51</f>
        <v>#N/A</v>
      </c>
      <c r="M53" s="98"/>
      <c r="N53" s="10"/>
      <c r="O53" s="10"/>
      <c r="P53" s="10"/>
      <c r="Q53" s="31"/>
    </row>
    <row r="54" spans="2:17" ht="18" customHeight="1" x14ac:dyDescent="0.25">
      <c r="B54" s="16"/>
      <c r="C54" s="10"/>
      <c r="D54" s="98"/>
      <c r="E54" s="98"/>
      <c r="F54" s="98"/>
      <c r="G54" s="187"/>
      <c r="H54" s="187"/>
      <c r="I54" s="187"/>
      <c r="J54" s="116"/>
      <c r="K54" s="117" t="s">
        <v>13</v>
      </c>
      <c r="L54" s="119" t="e">
        <f>IF(E22='Tabla Viáticos'!A2,SOLICITUD!L53,SOLICITUD!L53*SOLICITUD!O40)</f>
        <v>#N/A</v>
      </c>
      <c r="M54" s="98"/>
      <c r="N54" s="10"/>
      <c r="O54" s="10"/>
      <c r="P54" s="10"/>
      <c r="Q54" s="31"/>
    </row>
    <row r="55" spans="2:17" ht="18" customHeight="1" x14ac:dyDescent="0.25">
      <c r="B55" s="16"/>
      <c r="C55" s="10"/>
      <c r="D55" s="98"/>
      <c r="E55" s="98"/>
      <c r="F55" s="98"/>
      <c r="G55" s="120"/>
      <c r="H55" s="120"/>
      <c r="I55" s="186"/>
      <c r="J55" s="186"/>
      <c r="K55" s="186"/>
      <c r="L55" s="121"/>
      <c r="M55" s="98"/>
      <c r="N55" s="10"/>
      <c r="O55" s="10"/>
      <c r="P55" s="10"/>
      <c r="Q55" s="31"/>
    </row>
    <row r="56" spans="2:17" ht="18" customHeight="1" x14ac:dyDescent="0.25">
      <c r="B56" s="16"/>
      <c r="C56" s="10"/>
      <c r="D56" s="98"/>
      <c r="E56" s="98"/>
      <c r="F56" s="98"/>
      <c r="G56" s="187" t="s">
        <v>280</v>
      </c>
      <c r="H56" s="187"/>
      <c r="I56" s="187"/>
      <c r="J56" s="98"/>
      <c r="K56" s="117" t="str">
        <f>+K53</f>
        <v>USD $</v>
      </c>
      <c r="L56" s="122" t="e">
        <f>+L53</f>
        <v>#N/A</v>
      </c>
      <c r="M56" s="98"/>
      <c r="N56" s="10"/>
      <c r="O56" s="10"/>
      <c r="P56" s="10"/>
      <c r="Q56" s="31"/>
    </row>
    <row r="57" spans="2:17" ht="18" customHeight="1" x14ac:dyDescent="0.25">
      <c r="B57" s="16"/>
      <c r="C57" s="10"/>
      <c r="D57" s="98"/>
      <c r="E57" s="98"/>
      <c r="F57" s="98"/>
      <c r="G57" s="187"/>
      <c r="H57" s="187"/>
      <c r="I57" s="187"/>
      <c r="J57" s="116"/>
      <c r="K57" s="117" t="str">
        <f>+K54</f>
        <v>CLP $</v>
      </c>
      <c r="L57" s="123" t="e">
        <f>+L54</f>
        <v>#N/A</v>
      </c>
      <c r="M57" s="98"/>
      <c r="N57" s="10"/>
      <c r="O57" s="10"/>
      <c r="P57" s="10"/>
      <c r="Q57" s="31"/>
    </row>
    <row r="58" spans="2:17" ht="18" customHeight="1" x14ac:dyDescent="0.25">
      <c r="B58" s="16"/>
      <c r="C58" s="10"/>
      <c r="D58" s="10"/>
      <c r="E58" s="10"/>
      <c r="F58" s="10"/>
      <c r="G58" s="52"/>
      <c r="H58" s="52"/>
      <c r="I58" s="52"/>
      <c r="J58" s="23"/>
      <c r="K58" s="24"/>
      <c r="L58" s="50"/>
      <c r="M58" s="10"/>
      <c r="N58" s="10"/>
      <c r="O58" s="10"/>
      <c r="P58" s="10"/>
      <c r="Q58" s="31"/>
    </row>
    <row r="59" spans="2:17" ht="18" customHeight="1" x14ac:dyDescent="0.25">
      <c r="B59" s="94"/>
      <c r="C59" s="91"/>
      <c r="D59" s="124" t="s">
        <v>284</v>
      </c>
      <c r="E59" s="125"/>
      <c r="F59" s="125"/>
      <c r="G59" s="125"/>
      <c r="H59" s="125"/>
      <c r="I59" s="125"/>
      <c r="J59" s="125"/>
      <c r="K59" s="125"/>
      <c r="L59" s="125"/>
      <c r="M59" s="125"/>
      <c r="N59" s="125"/>
      <c r="O59" s="125"/>
      <c r="P59" s="125"/>
      <c r="Q59" s="126"/>
    </row>
    <row r="60" spans="2:17" x14ac:dyDescent="0.25">
      <c r="B60" s="95"/>
      <c r="C60" s="92"/>
      <c r="D60" s="185" t="s">
        <v>287</v>
      </c>
      <c r="E60" s="185"/>
      <c r="F60" s="185"/>
      <c r="G60" s="185"/>
      <c r="H60" s="185"/>
      <c r="I60" s="185"/>
      <c r="J60" s="185"/>
      <c r="K60" s="185"/>
      <c r="L60" s="185"/>
      <c r="M60" s="185"/>
      <c r="N60" s="185"/>
      <c r="O60" s="185"/>
      <c r="P60" s="185"/>
      <c r="Q60" s="127"/>
    </row>
    <row r="61" spans="2:17" x14ac:dyDescent="0.25">
      <c r="B61" s="95"/>
      <c r="C61" s="92"/>
      <c r="D61" s="185"/>
      <c r="E61" s="185"/>
      <c r="F61" s="185"/>
      <c r="G61" s="185"/>
      <c r="H61" s="185"/>
      <c r="I61" s="185"/>
      <c r="J61" s="185"/>
      <c r="K61" s="185"/>
      <c r="L61" s="185"/>
      <c r="M61" s="185"/>
      <c r="N61" s="185"/>
      <c r="O61" s="185"/>
      <c r="P61" s="185"/>
      <c r="Q61" s="127"/>
    </row>
    <row r="62" spans="2:17" x14ac:dyDescent="0.25">
      <c r="B62" s="95"/>
      <c r="C62" s="92"/>
      <c r="D62" s="128" t="s">
        <v>288</v>
      </c>
      <c r="E62" s="129"/>
      <c r="F62" s="129"/>
      <c r="G62" s="129"/>
      <c r="H62" s="129"/>
      <c r="I62" s="129"/>
      <c r="J62" s="129"/>
      <c r="K62" s="129"/>
      <c r="L62" s="129"/>
      <c r="M62" s="129"/>
      <c r="N62" s="129"/>
      <c r="O62" s="129"/>
      <c r="P62" s="129"/>
      <c r="Q62" s="127"/>
    </row>
    <row r="63" spans="2:17" x14ac:dyDescent="0.2">
      <c r="B63" s="95"/>
      <c r="C63" s="92"/>
      <c r="D63" s="130" t="s">
        <v>289</v>
      </c>
      <c r="E63" s="129"/>
      <c r="F63" s="129"/>
      <c r="G63" s="129"/>
      <c r="H63" s="129"/>
      <c r="I63" s="129"/>
      <c r="J63" s="129"/>
      <c r="K63" s="129"/>
      <c r="L63" s="129"/>
      <c r="M63" s="129"/>
      <c r="N63" s="129"/>
      <c r="O63" s="129"/>
      <c r="P63" s="129"/>
      <c r="Q63" s="127"/>
    </row>
    <row r="64" spans="2:17" x14ac:dyDescent="0.2">
      <c r="B64" s="95"/>
      <c r="C64" s="92"/>
      <c r="D64" s="130" t="s">
        <v>290</v>
      </c>
      <c r="E64" s="129"/>
      <c r="F64" s="129"/>
      <c r="G64" s="129"/>
      <c r="H64" s="129"/>
      <c r="I64" s="129"/>
      <c r="J64" s="129"/>
      <c r="K64" s="129"/>
      <c r="L64" s="129"/>
      <c r="M64" s="129"/>
      <c r="N64" s="129"/>
      <c r="O64" s="129"/>
      <c r="P64" s="129"/>
      <c r="Q64" s="127"/>
    </row>
    <row r="65" spans="2:17" x14ac:dyDescent="0.2">
      <c r="B65" s="95"/>
      <c r="C65" s="92"/>
      <c r="D65" s="130"/>
      <c r="E65" s="129"/>
      <c r="F65" s="129"/>
      <c r="G65" s="129"/>
      <c r="H65" s="129"/>
      <c r="I65" s="129"/>
      <c r="J65" s="129"/>
      <c r="K65" s="129"/>
      <c r="L65" s="129"/>
      <c r="M65" s="129"/>
      <c r="N65" s="129"/>
      <c r="O65" s="129"/>
      <c r="P65" s="129"/>
      <c r="Q65" s="127"/>
    </row>
    <row r="66" spans="2:17" ht="15" x14ac:dyDescent="0.25">
      <c r="B66" s="95"/>
      <c r="C66" s="92"/>
      <c r="D66" s="131" t="s">
        <v>281</v>
      </c>
      <c r="E66" s="129"/>
      <c r="F66" s="129"/>
      <c r="G66" s="129"/>
      <c r="H66" s="129"/>
      <c r="I66" s="129"/>
      <c r="J66" s="129"/>
      <c r="K66" s="129"/>
      <c r="L66" s="129"/>
      <c r="M66" s="129"/>
      <c r="N66" s="129"/>
      <c r="O66" s="129"/>
      <c r="P66" s="129"/>
      <c r="Q66" s="127"/>
    </row>
    <row r="67" spans="2:17" x14ac:dyDescent="0.2">
      <c r="B67" s="95"/>
      <c r="C67" s="92"/>
      <c r="D67" s="130" t="s">
        <v>282</v>
      </c>
      <c r="E67" s="129"/>
      <c r="F67" s="129"/>
      <c r="G67" s="129"/>
      <c r="H67" s="129"/>
      <c r="I67" s="129"/>
      <c r="J67" s="129"/>
      <c r="K67" s="129"/>
      <c r="L67" s="129"/>
      <c r="M67" s="129"/>
      <c r="N67" s="129"/>
      <c r="O67" s="129"/>
      <c r="P67" s="129"/>
      <c r="Q67" s="127"/>
    </row>
    <row r="68" spans="2:17" x14ac:dyDescent="0.2">
      <c r="B68" s="95"/>
      <c r="C68" s="92"/>
      <c r="D68" s="130" t="s">
        <v>283</v>
      </c>
      <c r="E68" s="129"/>
      <c r="F68" s="129"/>
      <c r="G68" s="129"/>
      <c r="H68" s="129"/>
      <c r="I68" s="129"/>
      <c r="J68" s="129"/>
      <c r="K68" s="129"/>
      <c r="L68" s="129"/>
      <c r="M68" s="129"/>
      <c r="N68" s="129"/>
      <c r="O68" s="129"/>
      <c r="P68" s="129"/>
      <c r="Q68" s="127"/>
    </row>
    <row r="69" spans="2:17" x14ac:dyDescent="0.2">
      <c r="B69" s="95"/>
      <c r="C69" s="92"/>
      <c r="D69" s="130" t="s">
        <v>303</v>
      </c>
      <c r="E69" s="129"/>
      <c r="F69" s="129"/>
      <c r="G69" s="129"/>
      <c r="H69" s="129"/>
      <c r="I69" s="129"/>
      <c r="J69" s="129"/>
      <c r="K69" s="129"/>
      <c r="L69" s="129"/>
      <c r="M69" s="129"/>
      <c r="N69" s="129"/>
      <c r="O69" s="129"/>
      <c r="P69" s="129"/>
      <c r="Q69" s="127"/>
    </row>
    <row r="70" spans="2:17" x14ac:dyDescent="0.25">
      <c r="B70" s="96"/>
      <c r="C70" s="93"/>
      <c r="D70" s="132"/>
      <c r="E70" s="132"/>
      <c r="F70" s="132"/>
      <c r="G70" s="132"/>
      <c r="H70" s="132"/>
      <c r="I70" s="133"/>
      <c r="J70" s="132"/>
      <c r="K70" s="134"/>
      <c r="L70" s="132"/>
      <c r="M70" s="132"/>
      <c r="N70" s="132"/>
      <c r="O70" s="132"/>
      <c r="P70" s="132"/>
      <c r="Q70" s="135"/>
    </row>
    <row r="71" spans="2:17" ht="15" x14ac:dyDescent="0.25">
      <c r="B71" s="190" t="s">
        <v>19</v>
      </c>
      <c r="C71" s="191"/>
      <c r="D71" s="191"/>
      <c r="E71" s="191"/>
      <c r="F71" s="191"/>
      <c r="G71" s="191"/>
      <c r="H71" s="191"/>
      <c r="I71" s="191"/>
      <c r="J71" s="191"/>
      <c r="K71" s="191"/>
      <c r="L71" s="191"/>
      <c r="M71" s="191"/>
      <c r="N71" s="191"/>
      <c r="O71" s="191"/>
      <c r="P71" s="191"/>
      <c r="Q71" s="192"/>
    </row>
    <row r="72" spans="2:17" ht="14.25" customHeight="1" thickBot="1" x14ac:dyDescent="0.3">
      <c r="B72" s="16"/>
      <c r="Q72" s="31"/>
    </row>
    <row r="73" spans="2:17" ht="15" thickBot="1" x14ac:dyDescent="0.3">
      <c r="B73" s="16"/>
      <c r="C73" s="10"/>
      <c r="D73" s="317" t="s">
        <v>20</v>
      </c>
      <c r="E73" s="319"/>
      <c r="F73" s="318" t="s">
        <v>265</v>
      </c>
      <c r="G73" s="318"/>
      <c r="H73" s="319"/>
      <c r="I73" s="202"/>
      <c r="J73" s="202"/>
      <c r="K73" s="202"/>
      <c r="L73" s="202"/>
      <c r="M73" s="10"/>
      <c r="N73" s="10"/>
      <c r="O73" s="10"/>
      <c r="P73" s="10"/>
      <c r="Q73" s="31"/>
    </row>
    <row r="74" spans="2:17" x14ac:dyDescent="0.25">
      <c r="B74" s="16"/>
      <c r="C74" s="10"/>
      <c r="D74" s="320"/>
      <c r="E74" s="322"/>
      <c r="F74" s="321"/>
      <c r="G74" s="321"/>
      <c r="H74" s="322"/>
      <c r="I74" s="193"/>
      <c r="J74" s="193"/>
      <c r="K74" s="193"/>
      <c r="L74" s="193"/>
      <c r="M74" s="10"/>
      <c r="N74" s="10"/>
      <c r="O74" s="10"/>
      <c r="P74" s="10"/>
      <c r="Q74" s="31"/>
    </row>
    <row r="75" spans="2:17" x14ac:dyDescent="0.25">
      <c r="B75" s="16"/>
      <c r="C75" s="10"/>
      <c r="D75" s="310"/>
      <c r="E75" s="312"/>
      <c r="F75" s="311"/>
      <c r="G75" s="311"/>
      <c r="H75" s="312"/>
      <c r="I75" s="193"/>
      <c r="J75" s="193"/>
      <c r="K75" s="193"/>
      <c r="L75" s="193"/>
      <c r="M75" s="10"/>
      <c r="N75" s="10"/>
      <c r="O75" s="10"/>
      <c r="P75" s="10"/>
      <c r="Q75" s="31"/>
    </row>
    <row r="76" spans="2:17" x14ac:dyDescent="0.25">
      <c r="B76" s="16"/>
      <c r="C76" s="10"/>
      <c r="D76" s="310"/>
      <c r="E76" s="312"/>
      <c r="F76" s="311"/>
      <c r="G76" s="311"/>
      <c r="H76" s="312"/>
      <c r="I76" s="193"/>
      <c r="J76" s="193"/>
      <c r="K76" s="193"/>
      <c r="L76" s="193"/>
      <c r="M76" s="10"/>
      <c r="N76" s="10"/>
      <c r="O76" s="10"/>
      <c r="P76" s="10"/>
      <c r="Q76" s="31"/>
    </row>
    <row r="77" spans="2:17" x14ac:dyDescent="0.25">
      <c r="B77" s="16"/>
      <c r="C77" s="10"/>
      <c r="D77" s="310"/>
      <c r="E77" s="312"/>
      <c r="F77" s="311"/>
      <c r="G77" s="311"/>
      <c r="H77" s="312"/>
      <c r="I77" s="193"/>
      <c r="J77" s="193"/>
      <c r="K77" s="193"/>
      <c r="L77" s="193"/>
      <c r="M77" s="10"/>
      <c r="N77" s="10"/>
      <c r="O77" s="10"/>
      <c r="P77" s="10"/>
      <c r="Q77" s="31"/>
    </row>
    <row r="78" spans="2:17" ht="15" customHeight="1" thickBot="1" x14ac:dyDescent="0.3">
      <c r="B78" s="16"/>
      <c r="C78" s="10"/>
      <c r="D78" s="313" t="s">
        <v>21</v>
      </c>
      <c r="E78" s="316"/>
      <c r="F78" s="315" t="s">
        <v>21</v>
      </c>
      <c r="G78" s="315"/>
      <c r="H78" s="316"/>
      <c r="I78" s="194"/>
      <c r="J78" s="194"/>
      <c r="K78" s="194"/>
      <c r="L78" s="194"/>
      <c r="M78" s="10"/>
      <c r="N78" s="10"/>
      <c r="O78" s="10"/>
      <c r="P78" s="10"/>
      <c r="Q78" s="31"/>
    </row>
    <row r="79" spans="2:17" ht="15" customHeight="1" x14ac:dyDescent="0.25">
      <c r="B79" s="16"/>
      <c r="C79" s="10"/>
      <c r="D79" s="323"/>
      <c r="E79" s="325"/>
      <c r="F79" s="324"/>
      <c r="G79" s="324"/>
      <c r="H79" s="325"/>
      <c r="I79" s="212"/>
      <c r="J79" s="212"/>
      <c r="K79" s="212"/>
      <c r="L79" s="212"/>
      <c r="M79" s="10"/>
      <c r="N79" s="10"/>
      <c r="O79" s="10"/>
      <c r="P79" s="10"/>
      <c r="Q79" s="31"/>
    </row>
    <row r="80" spans="2:17" ht="15" customHeight="1" x14ac:dyDescent="0.25">
      <c r="B80" s="16"/>
      <c r="C80" s="10"/>
      <c r="D80" s="323"/>
      <c r="E80" s="325"/>
      <c r="F80" s="324"/>
      <c r="G80" s="324"/>
      <c r="H80" s="325"/>
      <c r="I80" s="212"/>
      <c r="J80" s="212"/>
      <c r="K80" s="212"/>
      <c r="L80" s="212"/>
      <c r="M80" s="10"/>
      <c r="N80" s="10"/>
      <c r="O80" s="10"/>
      <c r="P80" s="10"/>
      <c r="Q80" s="31"/>
    </row>
    <row r="81" spans="2:17" ht="15" thickBot="1" x14ac:dyDescent="0.3">
      <c r="B81" s="16"/>
      <c r="C81" s="10"/>
      <c r="D81" s="313" t="s">
        <v>22</v>
      </c>
      <c r="E81" s="316"/>
      <c r="F81" s="315" t="s">
        <v>22</v>
      </c>
      <c r="G81" s="315"/>
      <c r="H81" s="316"/>
      <c r="I81" s="194"/>
      <c r="J81" s="194"/>
      <c r="K81" s="194"/>
      <c r="L81" s="194"/>
      <c r="M81" s="10"/>
      <c r="N81" s="10"/>
      <c r="O81" s="10"/>
      <c r="P81" s="10"/>
      <c r="Q81" s="31"/>
    </row>
    <row r="82" spans="2:17" x14ac:dyDescent="0.25">
      <c r="B82" s="16"/>
      <c r="C82" s="10"/>
      <c r="D82" s="116"/>
      <c r="E82" s="116"/>
      <c r="F82" s="116"/>
      <c r="G82" s="116"/>
      <c r="H82" s="116"/>
      <c r="I82" s="116"/>
      <c r="J82" s="116"/>
      <c r="K82" s="116"/>
      <c r="L82" s="116"/>
      <c r="M82" s="10"/>
      <c r="N82" s="10"/>
      <c r="O82" s="10"/>
      <c r="P82" s="10"/>
      <c r="Q82" s="31"/>
    </row>
    <row r="83" spans="2:17" x14ac:dyDescent="0.25">
      <c r="B83" s="16"/>
      <c r="C83" s="10"/>
      <c r="D83" s="98"/>
      <c r="E83" s="98"/>
      <c r="F83" s="98"/>
      <c r="G83" s="98"/>
      <c r="H83" s="98"/>
      <c r="I83" s="98"/>
      <c r="J83" s="98"/>
      <c r="K83" s="98"/>
      <c r="L83" s="98"/>
      <c r="M83" s="10"/>
      <c r="N83" s="10"/>
      <c r="O83" s="10"/>
      <c r="P83" s="10"/>
      <c r="Q83" s="31"/>
    </row>
    <row r="84" spans="2:17" x14ac:dyDescent="0.25">
      <c r="B84" s="16"/>
      <c r="D84" s="136" t="s">
        <v>23</v>
      </c>
      <c r="E84" s="209" t="s">
        <v>24</v>
      </c>
      <c r="F84" s="210"/>
      <c r="G84" s="210"/>
      <c r="H84" s="211"/>
      <c r="I84" s="111"/>
      <c r="J84" s="111"/>
      <c r="K84" s="111"/>
      <c r="L84" s="98"/>
      <c r="M84" s="10"/>
      <c r="N84" s="10"/>
      <c r="O84" s="10"/>
      <c r="P84" s="10"/>
      <c r="Q84" s="31"/>
    </row>
    <row r="85" spans="2:17" x14ac:dyDescent="0.25">
      <c r="B85" s="16"/>
      <c r="D85" s="136" t="s">
        <v>25</v>
      </c>
      <c r="E85" s="208"/>
      <c r="F85" s="208"/>
      <c r="G85" s="111"/>
      <c r="H85" s="207"/>
      <c r="I85" s="207"/>
      <c r="J85" s="207"/>
      <c r="K85" s="207"/>
      <c r="L85" s="97"/>
      <c r="M85" s="10"/>
      <c r="N85" s="10"/>
      <c r="O85" s="10"/>
      <c r="P85" s="10"/>
      <c r="Q85" s="31"/>
    </row>
    <row r="86" spans="2:17" x14ac:dyDescent="0.25">
      <c r="B86" s="16"/>
      <c r="D86" s="136" t="s">
        <v>26</v>
      </c>
      <c r="E86" s="204"/>
      <c r="F86" s="205"/>
      <c r="G86" s="111"/>
      <c r="H86" s="111"/>
      <c r="I86" s="111"/>
      <c r="J86" s="111"/>
      <c r="K86" s="111"/>
      <c r="L86" s="98"/>
      <c r="M86" s="10"/>
      <c r="N86" s="10"/>
      <c r="O86" s="10"/>
      <c r="P86" s="10"/>
      <c r="Q86" s="31"/>
    </row>
    <row r="87" spans="2:17" x14ac:dyDescent="0.25">
      <c r="B87" s="16"/>
      <c r="D87" s="137"/>
      <c r="E87" s="138"/>
      <c r="F87" s="138"/>
      <c r="G87" s="98"/>
      <c r="H87" s="98"/>
      <c r="I87" s="98"/>
      <c r="J87" s="98"/>
      <c r="K87" s="98"/>
      <c r="L87" s="98"/>
      <c r="M87" s="10"/>
      <c r="N87" s="10"/>
      <c r="O87" s="10"/>
      <c r="P87" s="10"/>
      <c r="Q87" s="31"/>
    </row>
    <row r="88" spans="2:17" x14ac:dyDescent="0.25"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</row>
    <row r="89" spans="2:17" x14ac:dyDescent="0.25"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</row>
    <row r="90" spans="2:17" x14ac:dyDescent="0.25"/>
    <row r="91" spans="2:17" x14ac:dyDescent="0.25"/>
    <row r="92" spans="2:17" x14ac:dyDescent="0.25"/>
    <row r="93" spans="2:17" x14ac:dyDescent="0.25"/>
    <row r="94" spans="2:17" x14ac:dyDescent="0.25"/>
    <row r="95" spans="2:17" x14ac:dyDescent="0.25"/>
    <row r="96" spans="2:17" x14ac:dyDescent="0.25"/>
    <row r="97" x14ac:dyDescent="0.25"/>
    <row r="101" x14ac:dyDescent="0.25"/>
  </sheetData>
  <sheetProtection algorithmName="SHA-512" hashValue="xcU2bQVHSOwBQwFtFDDlDYz8TrepEHfkzEAXXPNMjVRyxSJ9LCY64WGuAEmVhAK56PBKz+Zzz9CxGvU2ZNQYjA==" saltValue="XWQviu2CRiiy3WJDo0EYAw==" spinCount="100000" sheet="1" scenarios="1" formatColumns="0"/>
  <mergeCells count="51">
    <mergeCell ref="B2:D7"/>
    <mergeCell ref="E2:M7"/>
    <mergeCell ref="N3:P3"/>
    <mergeCell ref="E10:P10"/>
    <mergeCell ref="B32:Q35"/>
    <mergeCell ref="B8:Q8"/>
    <mergeCell ref="N4:P4"/>
    <mergeCell ref="N11:O11"/>
    <mergeCell ref="N12:O12"/>
    <mergeCell ref="N15:O15"/>
    <mergeCell ref="B37:Q37"/>
    <mergeCell ref="G18:J18"/>
    <mergeCell ref="E28:P30"/>
    <mergeCell ref="E16:G16"/>
    <mergeCell ref="E20:F20"/>
    <mergeCell ref="C28:D29"/>
    <mergeCell ref="E86:F86"/>
    <mergeCell ref="D78:E78"/>
    <mergeCell ref="H85:K85"/>
    <mergeCell ref="E85:F85"/>
    <mergeCell ref="E84:H84"/>
    <mergeCell ref="D79:E80"/>
    <mergeCell ref="F79:H80"/>
    <mergeCell ref="I79:L80"/>
    <mergeCell ref="F78:H78"/>
    <mergeCell ref="I78:L78"/>
    <mergeCell ref="I74:L77"/>
    <mergeCell ref="D81:E81"/>
    <mergeCell ref="F81:H81"/>
    <mergeCell ref="I81:L81"/>
    <mergeCell ref="E22:F22"/>
    <mergeCell ref="H22:J22"/>
    <mergeCell ref="H24:I24"/>
    <mergeCell ref="I73:L73"/>
    <mergeCell ref="D74:E77"/>
    <mergeCell ref="F74:H77"/>
    <mergeCell ref="D73:E73"/>
    <mergeCell ref="F73:H73"/>
    <mergeCell ref="B71:Q71"/>
    <mergeCell ref="G39:I39"/>
    <mergeCell ref="G41:I41"/>
    <mergeCell ref="G43:I43"/>
    <mergeCell ref="O39:P39"/>
    <mergeCell ref="O40:P40"/>
    <mergeCell ref="D60:P61"/>
    <mergeCell ref="I55:K55"/>
    <mergeCell ref="G53:I54"/>
    <mergeCell ref="G56:I57"/>
    <mergeCell ref="O42:P42"/>
    <mergeCell ref="O43:P43"/>
    <mergeCell ref="B46:Q46"/>
  </mergeCells>
  <dataValidations count="1">
    <dataValidation type="list" allowBlank="1" showInputMessage="1" showErrorMessage="1" sqref="L18" xr:uid="{5E2564FD-B972-4CE5-8FC5-669473F430AC}">
      <formula1>"41,81"</formula1>
    </dataValidation>
  </dataValidations>
  <pageMargins left="0.70866141732283472" right="0.70866141732283472" top="0.74803149606299213" bottom="0.74803149606299213" header="0.31496062992125984" footer="0.31496062992125984"/>
  <pageSetup scale="56"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'Tabla Viáticos'!$G$2:$G$14</xm:f>
          </x14:formula1>
          <xm:sqref>G18</xm:sqref>
        </x14:dataValidation>
        <x14:dataValidation type="list" allowBlank="1" showInputMessage="1" showErrorMessage="1" xr:uid="{00000000-0002-0000-0000-000000000000}">
          <x14:formula1>
            <xm:f>'Tabla Viáticos'!$B$1:$C$1</xm:f>
          </x14:formula1>
          <xm:sqref>E16</xm:sqref>
        </x14:dataValidation>
        <x14:dataValidation type="list" allowBlank="1" showInputMessage="1" showErrorMessage="1" xr:uid="{00000000-0002-0000-0000-000002000000}">
          <x14:formula1>
            <xm:f>'Tabla Viáticos'!$A$2:$A$217</xm:f>
          </x14:formula1>
          <xm:sqref>E22:F22 E20:F20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WA71"/>
  <sheetViews>
    <sheetView showGridLines="0" topLeftCell="A11" zoomScale="90" zoomScaleNormal="90" workbookViewId="0">
      <selection activeCell="M25" sqref="M25:O25"/>
    </sheetView>
  </sheetViews>
  <sheetFormatPr baseColWidth="10" defaultColWidth="0" defaultRowHeight="14.25" zeroHeight="1" x14ac:dyDescent="0.2"/>
  <cols>
    <col min="1" max="1" width="4.42578125" style="8" customWidth="1"/>
    <col min="2" max="2" width="6.140625" style="8" customWidth="1"/>
    <col min="3" max="3" width="17.7109375" style="8" customWidth="1"/>
    <col min="4" max="4" width="18.5703125" style="8" customWidth="1"/>
    <col min="5" max="5" width="19.28515625" style="8" customWidth="1"/>
    <col min="6" max="6" width="21.85546875" style="8" customWidth="1"/>
    <col min="7" max="8" width="5.5703125" style="8" customWidth="1"/>
    <col min="9" max="9" width="13.42578125" style="8" customWidth="1"/>
    <col min="10" max="10" width="3" style="8" customWidth="1"/>
    <col min="11" max="11" width="20.7109375" style="8" customWidth="1"/>
    <col min="12" max="12" width="8.42578125" style="8" customWidth="1"/>
    <col min="13" max="15" width="5.5703125" style="8" customWidth="1"/>
    <col min="16" max="16" width="2" style="8" customWidth="1"/>
    <col min="17" max="17" width="4.42578125" style="8" customWidth="1"/>
    <col min="18" max="255" width="11.42578125" style="8" hidden="1"/>
    <col min="256" max="256" width="2.28515625" style="8" hidden="1"/>
    <col min="257" max="257" width="17.28515625" style="8" hidden="1"/>
    <col min="258" max="258" width="15.42578125" style="8" hidden="1"/>
    <col min="259" max="259" width="13" style="8" hidden="1"/>
    <col min="260" max="260" width="20.140625" style="8" hidden="1"/>
    <col min="261" max="261" width="5.7109375" style="8" hidden="1"/>
    <col min="262" max="262" width="6.42578125" style="8" hidden="1"/>
    <col min="263" max="263" width="7" style="8" hidden="1"/>
    <col min="264" max="264" width="3" style="8" hidden="1"/>
    <col min="265" max="265" width="18.28515625" style="8" hidden="1"/>
    <col min="266" max="266" width="11.140625" style="8" hidden="1"/>
    <col min="267" max="267" width="0" style="8" hidden="1"/>
    <col min="268" max="269" width="4.7109375" style="8" hidden="1"/>
    <col min="270" max="270" width="4" style="8" hidden="1"/>
    <col min="271" max="271" width="2" style="8" hidden="1"/>
    <col min="272" max="272" width="4.140625" style="8" hidden="1"/>
    <col min="273" max="273" width="5" style="8" hidden="1"/>
    <col min="274" max="511" width="11.42578125" style="8" hidden="1"/>
    <col min="512" max="512" width="2.28515625" style="8" hidden="1"/>
    <col min="513" max="513" width="17.28515625" style="8" hidden="1"/>
    <col min="514" max="514" width="15.42578125" style="8" hidden="1"/>
    <col min="515" max="515" width="13" style="8" hidden="1"/>
    <col min="516" max="516" width="20.140625" style="8" hidden="1"/>
    <col min="517" max="517" width="5.7109375" style="8" hidden="1"/>
    <col min="518" max="518" width="6.42578125" style="8" hidden="1"/>
    <col min="519" max="519" width="7" style="8" hidden="1"/>
    <col min="520" max="520" width="3" style="8" hidden="1"/>
    <col min="521" max="521" width="18.28515625" style="8" hidden="1"/>
    <col min="522" max="522" width="11.140625" style="8" hidden="1"/>
    <col min="523" max="523" width="0" style="8" hidden="1"/>
    <col min="524" max="525" width="4.7109375" style="8" hidden="1"/>
    <col min="526" max="526" width="4" style="8" hidden="1"/>
    <col min="527" max="527" width="2" style="8" hidden="1"/>
    <col min="528" max="528" width="4.140625" style="8" hidden="1"/>
    <col min="529" max="529" width="5" style="8" hidden="1"/>
    <col min="530" max="767" width="11.42578125" style="8" hidden="1"/>
    <col min="768" max="768" width="2.28515625" style="8" hidden="1"/>
    <col min="769" max="769" width="17.28515625" style="8" hidden="1"/>
    <col min="770" max="770" width="15.42578125" style="8" hidden="1"/>
    <col min="771" max="771" width="13" style="8" hidden="1"/>
    <col min="772" max="772" width="20.140625" style="8" hidden="1"/>
    <col min="773" max="773" width="5.7109375" style="8" hidden="1"/>
    <col min="774" max="774" width="6.42578125" style="8" hidden="1"/>
    <col min="775" max="775" width="7" style="8" hidden="1"/>
    <col min="776" max="776" width="3" style="8" hidden="1"/>
    <col min="777" max="777" width="18.28515625" style="8" hidden="1"/>
    <col min="778" max="778" width="11.140625" style="8" hidden="1"/>
    <col min="779" max="779" width="0" style="8" hidden="1"/>
    <col min="780" max="781" width="4.7109375" style="8" hidden="1"/>
    <col min="782" max="782" width="4" style="8" hidden="1"/>
    <col min="783" max="783" width="2" style="8" hidden="1"/>
    <col min="784" max="784" width="4.140625" style="8" hidden="1"/>
    <col min="785" max="785" width="5" style="8" hidden="1"/>
    <col min="786" max="1023" width="11.42578125" style="8" hidden="1"/>
    <col min="1024" max="1024" width="2.28515625" style="8" hidden="1"/>
    <col min="1025" max="1025" width="17.28515625" style="8" hidden="1"/>
    <col min="1026" max="1026" width="15.42578125" style="8" hidden="1"/>
    <col min="1027" max="1027" width="13" style="8" hidden="1"/>
    <col min="1028" max="1028" width="20.140625" style="8" hidden="1"/>
    <col min="1029" max="1029" width="5.7109375" style="8" hidden="1"/>
    <col min="1030" max="1030" width="6.42578125" style="8" hidden="1"/>
    <col min="1031" max="1031" width="7" style="8" hidden="1"/>
    <col min="1032" max="1032" width="3" style="8" hidden="1"/>
    <col min="1033" max="1033" width="18.28515625" style="8" hidden="1"/>
    <col min="1034" max="1034" width="11.140625" style="8" hidden="1"/>
    <col min="1035" max="1035" width="0" style="8" hidden="1"/>
    <col min="1036" max="1037" width="4.7109375" style="8" hidden="1"/>
    <col min="1038" max="1038" width="4" style="8" hidden="1"/>
    <col min="1039" max="1039" width="2" style="8" hidden="1"/>
    <col min="1040" max="1040" width="4.140625" style="8" hidden="1"/>
    <col min="1041" max="1041" width="5" style="8" hidden="1"/>
    <col min="1042" max="1279" width="11.42578125" style="8" hidden="1"/>
    <col min="1280" max="1280" width="2.28515625" style="8" hidden="1"/>
    <col min="1281" max="1281" width="17.28515625" style="8" hidden="1"/>
    <col min="1282" max="1282" width="15.42578125" style="8" hidden="1"/>
    <col min="1283" max="1283" width="13" style="8" hidden="1"/>
    <col min="1284" max="1284" width="20.140625" style="8" hidden="1"/>
    <col min="1285" max="1285" width="5.7109375" style="8" hidden="1"/>
    <col min="1286" max="1286" width="6.42578125" style="8" hidden="1"/>
    <col min="1287" max="1287" width="7" style="8" hidden="1"/>
    <col min="1288" max="1288" width="3" style="8" hidden="1"/>
    <col min="1289" max="1289" width="18.28515625" style="8" hidden="1"/>
    <col min="1290" max="1290" width="11.140625" style="8" hidden="1"/>
    <col min="1291" max="1291" width="0" style="8" hidden="1"/>
    <col min="1292" max="1293" width="4.7109375" style="8" hidden="1"/>
    <col min="1294" max="1294" width="4" style="8" hidden="1"/>
    <col min="1295" max="1295" width="2" style="8" hidden="1"/>
    <col min="1296" max="1296" width="4.140625" style="8" hidden="1"/>
    <col min="1297" max="1297" width="5" style="8" hidden="1"/>
    <col min="1298" max="1535" width="11.42578125" style="8" hidden="1"/>
    <col min="1536" max="1536" width="2.28515625" style="8" hidden="1"/>
    <col min="1537" max="1537" width="17.28515625" style="8" hidden="1"/>
    <col min="1538" max="1538" width="15.42578125" style="8" hidden="1"/>
    <col min="1539" max="1539" width="13" style="8" hidden="1"/>
    <col min="1540" max="1540" width="20.140625" style="8" hidden="1"/>
    <col min="1541" max="1541" width="5.7109375" style="8" hidden="1"/>
    <col min="1542" max="1542" width="6.42578125" style="8" hidden="1"/>
    <col min="1543" max="1543" width="7" style="8" hidden="1"/>
    <col min="1544" max="1544" width="3" style="8" hidden="1"/>
    <col min="1545" max="1545" width="18.28515625" style="8" hidden="1"/>
    <col min="1546" max="1546" width="11.140625" style="8" hidden="1"/>
    <col min="1547" max="1547" width="0" style="8" hidden="1"/>
    <col min="1548" max="1549" width="4.7109375" style="8" hidden="1"/>
    <col min="1550" max="1550" width="4" style="8" hidden="1"/>
    <col min="1551" max="1551" width="2" style="8" hidden="1"/>
    <col min="1552" max="1552" width="4.140625" style="8" hidden="1"/>
    <col min="1553" max="1553" width="5" style="8" hidden="1"/>
    <col min="1554" max="1791" width="11.42578125" style="8" hidden="1"/>
    <col min="1792" max="1792" width="2.28515625" style="8" hidden="1"/>
    <col min="1793" max="1793" width="17.28515625" style="8" hidden="1"/>
    <col min="1794" max="1794" width="15.42578125" style="8" hidden="1"/>
    <col min="1795" max="1795" width="13" style="8" hidden="1"/>
    <col min="1796" max="1796" width="20.140625" style="8" hidden="1"/>
    <col min="1797" max="1797" width="5.7109375" style="8" hidden="1"/>
    <col min="1798" max="1798" width="6.42578125" style="8" hidden="1"/>
    <col min="1799" max="1799" width="7" style="8" hidden="1"/>
    <col min="1800" max="1800" width="3" style="8" hidden="1"/>
    <col min="1801" max="1801" width="18.28515625" style="8" hidden="1"/>
    <col min="1802" max="1802" width="11.140625" style="8" hidden="1"/>
    <col min="1803" max="1803" width="0" style="8" hidden="1"/>
    <col min="1804" max="1805" width="4.7109375" style="8" hidden="1"/>
    <col min="1806" max="1806" width="4" style="8" hidden="1"/>
    <col min="1807" max="1807" width="2" style="8" hidden="1"/>
    <col min="1808" max="1808" width="4.140625" style="8" hidden="1"/>
    <col min="1809" max="1809" width="5" style="8" hidden="1"/>
    <col min="1810" max="2047" width="11.42578125" style="8" hidden="1"/>
    <col min="2048" max="2048" width="2.28515625" style="8" hidden="1"/>
    <col min="2049" max="2049" width="17.28515625" style="8" hidden="1"/>
    <col min="2050" max="2050" width="15.42578125" style="8" hidden="1"/>
    <col min="2051" max="2051" width="13" style="8" hidden="1"/>
    <col min="2052" max="2052" width="20.140625" style="8" hidden="1"/>
    <col min="2053" max="2053" width="5.7109375" style="8" hidden="1"/>
    <col min="2054" max="2054" width="6.42578125" style="8" hidden="1"/>
    <col min="2055" max="2055" width="7" style="8" hidden="1"/>
    <col min="2056" max="2056" width="3" style="8" hidden="1"/>
    <col min="2057" max="2057" width="18.28515625" style="8" hidden="1"/>
    <col min="2058" max="2058" width="11.140625" style="8" hidden="1"/>
    <col min="2059" max="2059" width="0" style="8" hidden="1"/>
    <col min="2060" max="2061" width="4.7109375" style="8" hidden="1"/>
    <col min="2062" max="2062" width="4" style="8" hidden="1"/>
    <col min="2063" max="2063" width="2" style="8" hidden="1"/>
    <col min="2064" max="2064" width="4.140625" style="8" hidden="1"/>
    <col min="2065" max="2065" width="5" style="8" hidden="1"/>
    <col min="2066" max="2303" width="11.42578125" style="8" hidden="1"/>
    <col min="2304" max="2304" width="2.28515625" style="8" hidden="1"/>
    <col min="2305" max="2305" width="17.28515625" style="8" hidden="1"/>
    <col min="2306" max="2306" width="15.42578125" style="8" hidden="1"/>
    <col min="2307" max="2307" width="13" style="8" hidden="1"/>
    <col min="2308" max="2308" width="20.140625" style="8" hidden="1"/>
    <col min="2309" max="2309" width="5.7109375" style="8" hidden="1"/>
    <col min="2310" max="2310" width="6.42578125" style="8" hidden="1"/>
    <col min="2311" max="2311" width="7" style="8" hidden="1"/>
    <col min="2312" max="2312" width="3" style="8" hidden="1"/>
    <col min="2313" max="2313" width="18.28515625" style="8" hidden="1"/>
    <col min="2314" max="2314" width="11.140625" style="8" hidden="1"/>
    <col min="2315" max="2315" width="0" style="8" hidden="1"/>
    <col min="2316" max="2317" width="4.7109375" style="8" hidden="1"/>
    <col min="2318" max="2318" width="4" style="8" hidden="1"/>
    <col min="2319" max="2319" width="2" style="8" hidden="1"/>
    <col min="2320" max="2320" width="4.140625" style="8" hidden="1"/>
    <col min="2321" max="2321" width="5" style="8" hidden="1"/>
    <col min="2322" max="2559" width="11.42578125" style="8" hidden="1"/>
    <col min="2560" max="2560" width="2.28515625" style="8" hidden="1"/>
    <col min="2561" max="2561" width="17.28515625" style="8" hidden="1"/>
    <col min="2562" max="2562" width="15.42578125" style="8" hidden="1"/>
    <col min="2563" max="2563" width="13" style="8" hidden="1"/>
    <col min="2564" max="2564" width="20.140625" style="8" hidden="1"/>
    <col min="2565" max="2565" width="5.7109375" style="8" hidden="1"/>
    <col min="2566" max="2566" width="6.42578125" style="8" hidden="1"/>
    <col min="2567" max="2567" width="7" style="8" hidden="1"/>
    <col min="2568" max="2568" width="3" style="8" hidden="1"/>
    <col min="2569" max="2569" width="18.28515625" style="8" hidden="1"/>
    <col min="2570" max="2570" width="11.140625" style="8" hidden="1"/>
    <col min="2571" max="2571" width="0" style="8" hidden="1"/>
    <col min="2572" max="2573" width="4.7109375" style="8" hidden="1"/>
    <col min="2574" max="2574" width="4" style="8" hidden="1"/>
    <col min="2575" max="2575" width="2" style="8" hidden="1"/>
    <col min="2576" max="2576" width="4.140625" style="8" hidden="1"/>
    <col min="2577" max="2577" width="5" style="8" hidden="1"/>
    <col min="2578" max="2815" width="11.42578125" style="8" hidden="1"/>
    <col min="2816" max="2816" width="2.28515625" style="8" hidden="1"/>
    <col min="2817" max="2817" width="17.28515625" style="8" hidden="1"/>
    <col min="2818" max="2818" width="15.42578125" style="8" hidden="1"/>
    <col min="2819" max="2819" width="13" style="8" hidden="1"/>
    <col min="2820" max="2820" width="20.140625" style="8" hidden="1"/>
    <col min="2821" max="2821" width="5.7109375" style="8" hidden="1"/>
    <col min="2822" max="2822" width="6.42578125" style="8" hidden="1"/>
    <col min="2823" max="2823" width="7" style="8" hidden="1"/>
    <col min="2824" max="2824" width="3" style="8" hidden="1"/>
    <col min="2825" max="2825" width="18.28515625" style="8" hidden="1"/>
    <col min="2826" max="2826" width="11.140625" style="8" hidden="1"/>
    <col min="2827" max="2827" width="0" style="8" hidden="1"/>
    <col min="2828" max="2829" width="4.7109375" style="8" hidden="1"/>
    <col min="2830" max="2830" width="4" style="8" hidden="1"/>
    <col min="2831" max="2831" width="2" style="8" hidden="1"/>
    <col min="2832" max="2832" width="4.140625" style="8" hidden="1"/>
    <col min="2833" max="2833" width="5" style="8" hidden="1"/>
    <col min="2834" max="3071" width="11.42578125" style="8" hidden="1"/>
    <col min="3072" max="3072" width="2.28515625" style="8" hidden="1"/>
    <col min="3073" max="3073" width="17.28515625" style="8" hidden="1"/>
    <col min="3074" max="3074" width="15.42578125" style="8" hidden="1"/>
    <col min="3075" max="3075" width="13" style="8" hidden="1"/>
    <col min="3076" max="3076" width="20.140625" style="8" hidden="1"/>
    <col min="3077" max="3077" width="5.7109375" style="8" hidden="1"/>
    <col min="3078" max="3078" width="6.42578125" style="8" hidden="1"/>
    <col min="3079" max="3079" width="7" style="8" hidden="1"/>
    <col min="3080" max="3080" width="3" style="8" hidden="1"/>
    <col min="3081" max="3081" width="18.28515625" style="8" hidden="1"/>
    <col min="3082" max="3082" width="11.140625" style="8" hidden="1"/>
    <col min="3083" max="3083" width="0" style="8" hidden="1"/>
    <col min="3084" max="3085" width="4.7109375" style="8" hidden="1"/>
    <col min="3086" max="3086" width="4" style="8" hidden="1"/>
    <col min="3087" max="3087" width="2" style="8" hidden="1"/>
    <col min="3088" max="3088" width="4.140625" style="8" hidden="1"/>
    <col min="3089" max="3089" width="5" style="8" hidden="1"/>
    <col min="3090" max="3327" width="11.42578125" style="8" hidden="1"/>
    <col min="3328" max="3328" width="2.28515625" style="8" hidden="1"/>
    <col min="3329" max="3329" width="17.28515625" style="8" hidden="1"/>
    <col min="3330" max="3330" width="15.42578125" style="8" hidden="1"/>
    <col min="3331" max="3331" width="13" style="8" hidden="1"/>
    <col min="3332" max="3332" width="20.140625" style="8" hidden="1"/>
    <col min="3333" max="3333" width="5.7109375" style="8" hidden="1"/>
    <col min="3334" max="3334" width="6.42578125" style="8" hidden="1"/>
    <col min="3335" max="3335" width="7" style="8" hidden="1"/>
    <col min="3336" max="3336" width="3" style="8" hidden="1"/>
    <col min="3337" max="3337" width="18.28515625" style="8" hidden="1"/>
    <col min="3338" max="3338" width="11.140625" style="8" hidden="1"/>
    <col min="3339" max="3339" width="0" style="8" hidden="1"/>
    <col min="3340" max="3341" width="4.7109375" style="8" hidden="1"/>
    <col min="3342" max="3342" width="4" style="8" hidden="1"/>
    <col min="3343" max="3343" width="2" style="8" hidden="1"/>
    <col min="3344" max="3344" width="4.140625" style="8" hidden="1"/>
    <col min="3345" max="3345" width="5" style="8" hidden="1"/>
    <col min="3346" max="3583" width="11.42578125" style="8" hidden="1"/>
    <col min="3584" max="3584" width="2.28515625" style="8" hidden="1"/>
    <col min="3585" max="3585" width="17.28515625" style="8" hidden="1"/>
    <col min="3586" max="3586" width="15.42578125" style="8" hidden="1"/>
    <col min="3587" max="3587" width="13" style="8" hidden="1"/>
    <col min="3588" max="3588" width="20.140625" style="8" hidden="1"/>
    <col min="3589" max="3589" width="5.7109375" style="8" hidden="1"/>
    <col min="3590" max="3590" width="6.42578125" style="8" hidden="1"/>
    <col min="3591" max="3591" width="7" style="8" hidden="1"/>
    <col min="3592" max="3592" width="3" style="8" hidden="1"/>
    <col min="3593" max="3593" width="18.28515625" style="8" hidden="1"/>
    <col min="3594" max="3594" width="11.140625" style="8" hidden="1"/>
    <col min="3595" max="3595" width="0" style="8" hidden="1"/>
    <col min="3596" max="3597" width="4.7109375" style="8" hidden="1"/>
    <col min="3598" max="3598" width="4" style="8" hidden="1"/>
    <col min="3599" max="3599" width="2" style="8" hidden="1"/>
    <col min="3600" max="3600" width="4.140625" style="8" hidden="1"/>
    <col min="3601" max="3601" width="5" style="8" hidden="1"/>
    <col min="3602" max="3839" width="11.42578125" style="8" hidden="1"/>
    <col min="3840" max="3840" width="2.28515625" style="8" hidden="1"/>
    <col min="3841" max="3841" width="17.28515625" style="8" hidden="1"/>
    <col min="3842" max="3842" width="15.42578125" style="8" hidden="1"/>
    <col min="3843" max="3843" width="13" style="8" hidden="1"/>
    <col min="3844" max="3844" width="20.140625" style="8" hidden="1"/>
    <col min="3845" max="3845" width="5.7109375" style="8" hidden="1"/>
    <col min="3846" max="3846" width="6.42578125" style="8" hidden="1"/>
    <col min="3847" max="3847" width="7" style="8" hidden="1"/>
    <col min="3848" max="3848" width="3" style="8" hidden="1"/>
    <col min="3849" max="3849" width="18.28515625" style="8" hidden="1"/>
    <col min="3850" max="3850" width="11.140625" style="8" hidden="1"/>
    <col min="3851" max="3851" width="0" style="8" hidden="1"/>
    <col min="3852" max="3853" width="4.7109375" style="8" hidden="1"/>
    <col min="3854" max="3854" width="4" style="8" hidden="1"/>
    <col min="3855" max="3855" width="2" style="8" hidden="1"/>
    <col min="3856" max="3856" width="4.140625" style="8" hidden="1"/>
    <col min="3857" max="3857" width="5" style="8" hidden="1"/>
    <col min="3858" max="4095" width="11.42578125" style="8" hidden="1"/>
    <col min="4096" max="4096" width="2.28515625" style="8" hidden="1"/>
    <col min="4097" max="4097" width="17.28515625" style="8" hidden="1"/>
    <col min="4098" max="4098" width="15.42578125" style="8" hidden="1"/>
    <col min="4099" max="4099" width="13" style="8" hidden="1"/>
    <col min="4100" max="4100" width="20.140625" style="8" hidden="1"/>
    <col min="4101" max="4101" width="5.7109375" style="8" hidden="1"/>
    <col min="4102" max="4102" width="6.42578125" style="8" hidden="1"/>
    <col min="4103" max="4103" width="7" style="8" hidden="1"/>
    <col min="4104" max="4104" width="3" style="8" hidden="1"/>
    <col min="4105" max="4105" width="18.28515625" style="8" hidden="1"/>
    <col min="4106" max="4106" width="11.140625" style="8" hidden="1"/>
    <col min="4107" max="4107" width="0" style="8" hidden="1"/>
    <col min="4108" max="4109" width="4.7109375" style="8" hidden="1"/>
    <col min="4110" max="4110" width="4" style="8" hidden="1"/>
    <col min="4111" max="4111" width="2" style="8" hidden="1"/>
    <col min="4112" max="4112" width="4.140625" style="8" hidden="1"/>
    <col min="4113" max="4113" width="5" style="8" hidden="1"/>
    <col min="4114" max="4351" width="11.42578125" style="8" hidden="1"/>
    <col min="4352" max="4352" width="2.28515625" style="8" hidden="1"/>
    <col min="4353" max="4353" width="17.28515625" style="8" hidden="1"/>
    <col min="4354" max="4354" width="15.42578125" style="8" hidden="1"/>
    <col min="4355" max="4355" width="13" style="8" hidden="1"/>
    <col min="4356" max="4356" width="20.140625" style="8" hidden="1"/>
    <col min="4357" max="4357" width="5.7109375" style="8" hidden="1"/>
    <col min="4358" max="4358" width="6.42578125" style="8" hidden="1"/>
    <col min="4359" max="4359" width="7" style="8" hidden="1"/>
    <col min="4360" max="4360" width="3" style="8" hidden="1"/>
    <col min="4361" max="4361" width="18.28515625" style="8" hidden="1"/>
    <col min="4362" max="4362" width="11.140625" style="8" hidden="1"/>
    <col min="4363" max="4363" width="0" style="8" hidden="1"/>
    <col min="4364" max="4365" width="4.7109375" style="8" hidden="1"/>
    <col min="4366" max="4366" width="4" style="8" hidden="1"/>
    <col min="4367" max="4367" width="2" style="8" hidden="1"/>
    <col min="4368" max="4368" width="4.140625" style="8" hidden="1"/>
    <col min="4369" max="4369" width="5" style="8" hidden="1"/>
    <col min="4370" max="4607" width="11.42578125" style="8" hidden="1"/>
    <col min="4608" max="4608" width="2.28515625" style="8" hidden="1"/>
    <col min="4609" max="4609" width="17.28515625" style="8" hidden="1"/>
    <col min="4610" max="4610" width="15.42578125" style="8" hidden="1"/>
    <col min="4611" max="4611" width="13" style="8" hidden="1"/>
    <col min="4612" max="4612" width="20.140625" style="8" hidden="1"/>
    <col min="4613" max="4613" width="5.7109375" style="8" hidden="1"/>
    <col min="4614" max="4614" width="6.42578125" style="8" hidden="1"/>
    <col min="4615" max="4615" width="7" style="8" hidden="1"/>
    <col min="4616" max="4616" width="3" style="8" hidden="1"/>
    <col min="4617" max="4617" width="18.28515625" style="8" hidden="1"/>
    <col min="4618" max="4618" width="11.140625" style="8" hidden="1"/>
    <col min="4619" max="4619" width="0" style="8" hidden="1"/>
    <col min="4620" max="4621" width="4.7109375" style="8" hidden="1"/>
    <col min="4622" max="4622" width="4" style="8" hidden="1"/>
    <col min="4623" max="4623" width="2" style="8" hidden="1"/>
    <col min="4624" max="4624" width="4.140625" style="8" hidden="1"/>
    <col min="4625" max="4625" width="5" style="8" hidden="1"/>
    <col min="4626" max="4863" width="11.42578125" style="8" hidden="1"/>
    <col min="4864" max="4864" width="2.28515625" style="8" hidden="1"/>
    <col min="4865" max="4865" width="17.28515625" style="8" hidden="1"/>
    <col min="4866" max="4866" width="15.42578125" style="8" hidden="1"/>
    <col min="4867" max="4867" width="13" style="8" hidden="1"/>
    <col min="4868" max="4868" width="20.140625" style="8" hidden="1"/>
    <col min="4869" max="4869" width="5.7109375" style="8" hidden="1"/>
    <col min="4870" max="4870" width="6.42578125" style="8" hidden="1"/>
    <col min="4871" max="4871" width="7" style="8" hidden="1"/>
    <col min="4872" max="4872" width="3" style="8" hidden="1"/>
    <col min="4873" max="4873" width="18.28515625" style="8" hidden="1"/>
    <col min="4874" max="4874" width="11.140625" style="8" hidden="1"/>
    <col min="4875" max="4875" width="0" style="8" hidden="1"/>
    <col min="4876" max="4877" width="4.7109375" style="8" hidden="1"/>
    <col min="4878" max="4878" width="4" style="8" hidden="1"/>
    <col min="4879" max="4879" width="2" style="8" hidden="1"/>
    <col min="4880" max="4880" width="4.140625" style="8" hidden="1"/>
    <col min="4881" max="4881" width="5" style="8" hidden="1"/>
    <col min="4882" max="5119" width="11.42578125" style="8" hidden="1"/>
    <col min="5120" max="5120" width="2.28515625" style="8" hidden="1"/>
    <col min="5121" max="5121" width="17.28515625" style="8" hidden="1"/>
    <col min="5122" max="5122" width="15.42578125" style="8" hidden="1"/>
    <col min="5123" max="5123" width="13" style="8" hidden="1"/>
    <col min="5124" max="5124" width="20.140625" style="8" hidden="1"/>
    <col min="5125" max="5125" width="5.7109375" style="8" hidden="1"/>
    <col min="5126" max="5126" width="6.42578125" style="8" hidden="1"/>
    <col min="5127" max="5127" width="7" style="8" hidden="1"/>
    <col min="5128" max="5128" width="3" style="8" hidden="1"/>
    <col min="5129" max="5129" width="18.28515625" style="8" hidden="1"/>
    <col min="5130" max="5130" width="11.140625" style="8" hidden="1"/>
    <col min="5131" max="5131" width="0" style="8" hidden="1"/>
    <col min="5132" max="5133" width="4.7109375" style="8" hidden="1"/>
    <col min="5134" max="5134" width="4" style="8" hidden="1"/>
    <col min="5135" max="5135" width="2" style="8" hidden="1"/>
    <col min="5136" max="5136" width="4.140625" style="8" hidden="1"/>
    <col min="5137" max="5137" width="5" style="8" hidden="1"/>
    <col min="5138" max="5375" width="11.42578125" style="8" hidden="1"/>
    <col min="5376" max="5376" width="2.28515625" style="8" hidden="1"/>
    <col min="5377" max="5377" width="17.28515625" style="8" hidden="1"/>
    <col min="5378" max="5378" width="15.42578125" style="8" hidden="1"/>
    <col min="5379" max="5379" width="13" style="8" hidden="1"/>
    <col min="5380" max="5380" width="20.140625" style="8" hidden="1"/>
    <col min="5381" max="5381" width="5.7109375" style="8" hidden="1"/>
    <col min="5382" max="5382" width="6.42578125" style="8" hidden="1"/>
    <col min="5383" max="5383" width="7" style="8" hidden="1"/>
    <col min="5384" max="5384" width="3" style="8" hidden="1"/>
    <col min="5385" max="5385" width="18.28515625" style="8" hidden="1"/>
    <col min="5386" max="5386" width="11.140625" style="8" hidden="1"/>
    <col min="5387" max="5387" width="0" style="8" hidden="1"/>
    <col min="5388" max="5389" width="4.7109375" style="8" hidden="1"/>
    <col min="5390" max="5390" width="4" style="8" hidden="1"/>
    <col min="5391" max="5391" width="2" style="8" hidden="1"/>
    <col min="5392" max="5392" width="4.140625" style="8" hidden="1"/>
    <col min="5393" max="5393" width="5" style="8" hidden="1"/>
    <col min="5394" max="5631" width="11.42578125" style="8" hidden="1"/>
    <col min="5632" max="5632" width="2.28515625" style="8" hidden="1"/>
    <col min="5633" max="5633" width="17.28515625" style="8" hidden="1"/>
    <col min="5634" max="5634" width="15.42578125" style="8" hidden="1"/>
    <col min="5635" max="5635" width="13" style="8" hidden="1"/>
    <col min="5636" max="5636" width="20.140625" style="8" hidden="1"/>
    <col min="5637" max="5637" width="5.7109375" style="8" hidden="1"/>
    <col min="5638" max="5638" width="6.42578125" style="8" hidden="1"/>
    <col min="5639" max="5639" width="7" style="8" hidden="1"/>
    <col min="5640" max="5640" width="3" style="8" hidden="1"/>
    <col min="5641" max="5641" width="18.28515625" style="8" hidden="1"/>
    <col min="5642" max="5642" width="11.140625" style="8" hidden="1"/>
    <col min="5643" max="5643" width="0" style="8" hidden="1"/>
    <col min="5644" max="5645" width="4.7109375" style="8" hidden="1"/>
    <col min="5646" max="5646" width="4" style="8" hidden="1"/>
    <col min="5647" max="5647" width="2" style="8" hidden="1"/>
    <col min="5648" max="5648" width="4.140625" style="8" hidden="1"/>
    <col min="5649" max="5649" width="5" style="8" hidden="1"/>
    <col min="5650" max="5887" width="11.42578125" style="8" hidden="1"/>
    <col min="5888" max="5888" width="2.28515625" style="8" hidden="1"/>
    <col min="5889" max="5889" width="17.28515625" style="8" hidden="1"/>
    <col min="5890" max="5890" width="15.42578125" style="8" hidden="1"/>
    <col min="5891" max="5891" width="13" style="8" hidden="1"/>
    <col min="5892" max="5892" width="20.140625" style="8" hidden="1"/>
    <col min="5893" max="5893" width="5.7109375" style="8" hidden="1"/>
    <col min="5894" max="5894" width="6.42578125" style="8" hidden="1"/>
    <col min="5895" max="5895" width="7" style="8" hidden="1"/>
    <col min="5896" max="5896" width="3" style="8" hidden="1"/>
    <col min="5897" max="5897" width="18.28515625" style="8" hidden="1"/>
    <col min="5898" max="5898" width="11.140625" style="8" hidden="1"/>
    <col min="5899" max="5899" width="0" style="8" hidden="1"/>
    <col min="5900" max="5901" width="4.7109375" style="8" hidden="1"/>
    <col min="5902" max="5902" width="4" style="8" hidden="1"/>
    <col min="5903" max="5903" width="2" style="8" hidden="1"/>
    <col min="5904" max="5904" width="4.140625" style="8" hidden="1"/>
    <col min="5905" max="5905" width="5" style="8" hidden="1"/>
    <col min="5906" max="6143" width="11.42578125" style="8" hidden="1"/>
    <col min="6144" max="6144" width="2.28515625" style="8" hidden="1"/>
    <col min="6145" max="6145" width="17.28515625" style="8" hidden="1"/>
    <col min="6146" max="6146" width="15.42578125" style="8" hidden="1"/>
    <col min="6147" max="6147" width="13" style="8" hidden="1"/>
    <col min="6148" max="6148" width="20.140625" style="8" hidden="1"/>
    <col min="6149" max="6149" width="5.7109375" style="8" hidden="1"/>
    <col min="6150" max="6150" width="6.42578125" style="8" hidden="1"/>
    <col min="6151" max="6151" width="7" style="8" hidden="1"/>
    <col min="6152" max="6152" width="3" style="8" hidden="1"/>
    <col min="6153" max="6153" width="18.28515625" style="8" hidden="1"/>
    <col min="6154" max="6154" width="11.140625" style="8" hidden="1"/>
    <col min="6155" max="6155" width="0" style="8" hidden="1"/>
    <col min="6156" max="6157" width="4.7109375" style="8" hidden="1"/>
    <col min="6158" max="6158" width="4" style="8" hidden="1"/>
    <col min="6159" max="6159" width="2" style="8" hidden="1"/>
    <col min="6160" max="6160" width="4.140625" style="8" hidden="1"/>
    <col min="6161" max="6161" width="5" style="8" hidden="1"/>
    <col min="6162" max="6399" width="11.42578125" style="8" hidden="1"/>
    <col min="6400" max="6400" width="2.28515625" style="8" hidden="1"/>
    <col min="6401" max="6401" width="17.28515625" style="8" hidden="1"/>
    <col min="6402" max="6402" width="15.42578125" style="8" hidden="1"/>
    <col min="6403" max="6403" width="13" style="8" hidden="1"/>
    <col min="6404" max="6404" width="20.140625" style="8" hidden="1"/>
    <col min="6405" max="6405" width="5.7109375" style="8" hidden="1"/>
    <col min="6406" max="6406" width="6.42578125" style="8" hidden="1"/>
    <col min="6407" max="6407" width="7" style="8" hidden="1"/>
    <col min="6408" max="6408" width="3" style="8" hidden="1"/>
    <col min="6409" max="6409" width="18.28515625" style="8" hidden="1"/>
    <col min="6410" max="6410" width="11.140625" style="8" hidden="1"/>
    <col min="6411" max="6411" width="0" style="8" hidden="1"/>
    <col min="6412" max="6413" width="4.7109375" style="8" hidden="1"/>
    <col min="6414" max="6414" width="4" style="8" hidden="1"/>
    <col min="6415" max="6415" width="2" style="8" hidden="1"/>
    <col min="6416" max="6416" width="4.140625" style="8" hidden="1"/>
    <col min="6417" max="6417" width="5" style="8" hidden="1"/>
    <col min="6418" max="6655" width="11.42578125" style="8" hidden="1"/>
    <col min="6656" max="6656" width="2.28515625" style="8" hidden="1"/>
    <col min="6657" max="6657" width="17.28515625" style="8" hidden="1"/>
    <col min="6658" max="6658" width="15.42578125" style="8" hidden="1"/>
    <col min="6659" max="6659" width="13" style="8" hidden="1"/>
    <col min="6660" max="6660" width="20.140625" style="8" hidden="1"/>
    <col min="6661" max="6661" width="5.7109375" style="8" hidden="1"/>
    <col min="6662" max="6662" width="6.42578125" style="8" hidden="1"/>
    <col min="6663" max="6663" width="7" style="8" hidden="1"/>
    <col min="6664" max="6664" width="3" style="8" hidden="1"/>
    <col min="6665" max="6665" width="18.28515625" style="8" hidden="1"/>
    <col min="6666" max="6666" width="11.140625" style="8" hidden="1"/>
    <col min="6667" max="6667" width="0" style="8" hidden="1"/>
    <col min="6668" max="6669" width="4.7109375" style="8" hidden="1"/>
    <col min="6670" max="6670" width="4" style="8" hidden="1"/>
    <col min="6671" max="6671" width="2" style="8" hidden="1"/>
    <col min="6672" max="6672" width="4.140625" style="8" hidden="1"/>
    <col min="6673" max="6673" width="5" style="8" hidden="1"/>
    <col min="6674" max="6911" width="11.42578125" style="8" hidden="1"/>
    <col min="6912" max="6912" width="2.28515625" style="8" hidden="1"/>
    <col min="6913" max="6913" width="17.28515625" style="8" hidden="1"/>
    <col min="6914" max="6914" width="15.42578125" style="8" hidden="1"/>
    <col min="6915" max="6915" width="13" style="8" hidden="1"/>
    <col min="6916" max="6916" width="20.140625" style="8" hidden="1"/>
    <col min="6917" max="6917" width="5.7109375" style="8" hidden="1"/>
    <col min="6918" max="6918" width="6.42578125" style="8" hidden="1"/>
    <col min="6919" max="6919" width="7" style="8" hidden="1"/>
    <col min="6920" max="6920" width="3" style="8" hidden="1"/>
    <col min="6921" max="6921" width="18.28515625" style="8" hidden="1"/>
    <col min="6922" max="6922" width="11.140625" style="8" hidden="1"/>
    <col min="6923" max="6923" width="0" style="8" hidden="1"/>
    <col min="6924" max="6925" width="4.7109375" style="8" hidden="1"/>
    <col min="6926" max="6926" width="4" style="8" hidden="1"/>
    <col min="6927" max="6927" width="2" style="8" hidden="1"/>
    <col min="6928" max="6928" width="4.140625" style="8" hidden="1"/>
    <col min="6929" max="6929" width="5" style="8" hidden="1"/>
    <col min="6930" max="7167" width="11.42578125" style="8" hidden="1"/>
    <col min="7168" max="7168" width="2.28515625" style="8" hidden="1"/>
    <col min="7169" max="7169" width="17.28515625" style="8" hidden="1"/>
    <col min="7170" max="7170" width="15.42578125" style="8" hidden="1"/>
    <col min="7171" max="7171" width="13" style="8" hidden="1"/>
    <col min="7172" max="7172" width="20.140625" style="8" hidden="1"/>
    <col min="7173" max="7173" width="5.7109375" style="8" hidden="1"/>
    <col min="7174" max="7174" width="6.42578125" style="8" hidden="1"/>
    <col min="7175" max="7175" width="7" style="8" hidden="1"/>
    <col min="7176" max="7176" width="3" style="8" hidden="1"/>
    <col min="7177" max="7177" width="18.28515625" style="8" hidden="1"/>
    <col min="7178" max="7178" width="11.140625" style="8" hidden="1"/>
    <col min="7179" max="7179" width="0" style="8" hidden="1"/>
    <col min="7180" max="7181" width="4.7109375" style="8" hidden="1"/>
    <col min="7182" max="7182" width="4" style="8" hidden="1"/>
    <col min="7183" max="7183" width="2" style="8" hidden="1"/>
    <col min="7184" max="7184" width="4.140625" style="8" hidden="1"/>
    <col min="7185" max="7185" width="5" style="8" hidden="1"/>
    <col min="7186" max="7423" width="11.42578125" style="8" hidden="1"/>
    <col min="7424" max="7424" width="2.28515625" style="8" hidden="1"/>
    <col min="7425" max="7425" width="17.28515625" style="8" hidden="1"/>
    <col min="7426" max="7426" width="15.42578125" style="8" hidden="1"/>
    <col min="7427" max="7427" width="13" style="8" hidden="1"/>
    <col min="7428" max="7428" width="20.140625" style="8" hidden="1"/>
    <col min="7429" max="7429" width="5.7109375" style="8" hidden="1"/>
    <col min="7430" max="7430" width="6.42578125" style="8" hidden="1"/>
    <col min="7431" max="7431" width="7" style="8" hidden="1"/>
    <col min="7432" max="7432" width="3" style="8" hidden="1"/>
    <col min="7433" max="7433" width="18.28515625" style="8" hidden="1"/>
    <col min="7434" max="7434" width="11.140625" style="8" hidden="1"/>
    <col min="7435" max="7435" width="0" style="8" hidden="1"/>
    <col min="7436" max="7437" width="4.7109375" style="8" hidden="1"/>
    <col min="7438" max="7438" width="4" style="8" hidden="1"/>
    <col min="7439" max="7439" width="2" style="8" hidden="1"/>
    <col min="7440" max="7440" width="4.140625" style="8" hidden="1"/>
    <col min="7441" max="7441" width="5" style="8" hidden="1"/>
    <col min="7442" max="7679" width="11.42578125" style="8" hidden="1"/>
    <col min="7680" max="7680" width="2.28515625" style="8" hidden="1"/>
    <col min="7681" max="7681" width="17.28515625" style="8" hidden="1"/>
    <col min="7682" max="7682" width="15.42578125" style="8" hidden="1"/>
    <col min="7683" max="7683" width="13" style="8" hidden="1"/>
    <col min="7684" max="7684" width="20.140625" style="8" hidden="1"/>
    <col min="7685" max="7685" width="5.7109375" style="8" hidden="1"/>
    <col min="7686" max="7686" width="6.42578125" style="8" hidden="1"/>
    <col min="7687" max="7687" width="7" style="8" hidden="1"/>
    <col min="7688" max="7688" width="3" style="8" hidden="1"/>
    <col min="7689" max="7689" width="18.28515625" style="8" hidden="1"/>
    <col min="7690" max="7690" width="11.140625" style="8" hidden="1"/>
    <col min="7691" max="7691" width="0" style="8" hidden="1"/>
    <col min="7692" max="7693" width="4.7109375" style="8" hidden="1"/>
    <col min="7694" max="7694" width="4" style="8" hidden="1"/>
    <col min="7695" max="7695" width="2" style="8" hidden="1"/>
    <col min="7696" max="7696" width="4.140625" style="8" hidden="1"/>
    <col min="7697" max="7697" width="5" style="8" hidden="1"/>
    <col min="7698" max="7935" width="11.42578125" style="8" hidden="1"/>
    <col min="7936" max="7936" width="2.28515625" style="8" hidden="1"/>
    <col min="7937" max="7937" width="17.28515625" style="8" hidden="1"/>
    <col min="7938" max="7938" width="15.42578125" style="8" hidden="1"/>
    <col min="7939" max="7939" width="13" style="8" hidden="1"/>
    <col min="7940" max="7940" width="20.140625" style="8" hidden="1"/>
    <col min="7941" max="7941" width="5.7109375" style="8" hidden="1"/>
    <col min="7942" max="7942" width="6.42578125" style="8" hidden="1"/>
    <col min="7943" max="7943" width="7" style="8" hidden="1"/>
    <col min="7944" max="7944" width="3" style="8" hidden="1"/>
    <col min="7945" max="7945" width="18.28515625" style="8" hidden="1"/>
    <col min="7946" max="7946" width="11.140625" style="8" hidden="1"/>
    <col min="7947" max="7947" width="0" style="8" hidden="1"/>
    <col min="7948" max="7949" width="4.7109375" style="8" hidden="1"/>
    <col min="7950" max="7950" width="4" style="8" hidden="1"/>
    <col min="7951" max="7951" width="2" style="8" hidden="1"/>
    <col min="7952" max="7952" width="4.140625" style="8" hidden="1"/>
    <col min="7953" max="7953" width="5" style="8" hidden="1"/>
    <col min="7954" max="8191" width="11.42578125" style="8" hidden="1"/>
    <col min="8192" max="8192" width="2.28515625" style="8" hidden="1"/>
    <col min="8193" max="8193" width="17.28515625" style="8" hidden="1"/>
    <col min="8194" max="8194" width="15.42578125" style="8" hidden="1"/>
    <col min="8195" max="8195" width="13" style="8" hidden="1"/>
    <col min="8196" max="8196" width="20.140625" style="8" hidden="1"/>
    <col min="8197" max="8197" width="5.7109375" style="8" hidden="1"/>
    <col min="8198" max="8198" width="6.42578125" style="8" hidden="1"/>
    <col min="8199" max="8199" width="7" style="8" hidden="1"/>
    <col min="8200" max="8200" width="3" style="8" hidden="1"/>
    <col min="8201" max="8201" width="18.28515625" style="8" hidden="1"/>
    <col min="8202" max="8202" width="11.140625" style="8" hidden="1"/>
    <col min="8203" max="8203" width="0" style="8" hidden="1"/>
    <col min="8204" max="8205" width="4.7109375" style="8" hidden="1"/>
    <col min="8206" max="8206" width="4" style="8" hidden="1"/>
    <col min="8207" max="8207" width="2" style="8" hidden="1"/>
    <col min="8208" max="8208" width="4.140625" style="8" hidden="1"/>
    <col min="8209" max="8209" width="5" style="8" hidden="1"/>
    <col min="8210" max="8447" width="11.42578125" style="8" hidden="1"/>
    <col min="8448" max="8448" width="2.28515625" style="8" hidden="1"/>
    <col min="8449" max="8449" width="17.28515625" style="8" hidden="1"/>
    <col min="8450" max="8450" width="15.42578125" style="8" hidden="1"/>
    <col min="8451" max="8451" width="13" style="8" hidden="1"/>
    <col min="8452" max="8452" width="20.140625" style="8" hidden="1"/>
    <col min="8453" max="8453" width="5.7109375" style="8" hidden="1"/>
    <col min="8454" max="8454" width="6.42578125" style="8" hidden="1"/>
    <col min="8455" max="8455" width="7" style="8" hidden="1"/>
    <col min="8456" max="8456" width="3" style="8" hidden="1"/>
    <col min="8457" max="8457" width="18.28515625" style="8" hidden="1"/>
    <col min="8458" max="8458" width="11.140625" style="8" hidden="1"/>
    <col min="8459" max="8459" width="0" style="8" hidden="1"/>
    <col min="8460" max="8461" width="4.7109375" style="8" hidden="1"/>
    <col min="8462" max="8462" width="4" style="8" hidden="1"/>
    <col min="8463" max="8463" width="2" style="8" hidden="1"/>
    <col min="8464" max="8464" width="4.140625" style="8" hidden="1"/>
    <col min="8465" max="8465" width="5" style="8" hidden="1"/>
    <col min="8466" max="8703" width="11.42578125" style="8" hidden="1"/>
    <col min="8704" max="8704" width="2.28515625" style="8" hidden="1"/>
    <col min="8705" max="8705" width="17.28515625" style="8" hidden="1"/>
    <col min="8706" max="8706" width="15.42578125" style="8" hidden="1"/>
    <col min="8707" max="8707" width="13" style="8" hidden="1"/>
    <col min="8708" max="8708" width="20.140625" style="8" hidden="1"/>
    <col min="8709" max="8709" width="5.7109375" style="8" hidden="1"/>
    <col min="8710" max="8710" width="6.42578125" style="8" hidden="1"/>
    <col min="8711" max="8711" width="7" style="8" hidden="1"/>
    <col min="8712" max="8712" width="3" style="8" hidden="1"/>
    <col min="8713" max="8713" width="18.28515625" style="8" hidden="1"/>
    <col min="8714" max="8714" width="11.140625" style="8" hidden="1"/>
    <col min="8715" max="8715" width="0" style="8" hidden="1"/>
    <col min="8716" max="8717" width="4.7109375" style="8" hidden="1"/>
    <col min="8718" max="8718" width="4" style="8" hidden="1"/>
    <col min="8719" max="8719" width="2" style="8" hidden="1"/>
    <col min="8720" max="8720" width="4.140625" style="8" hidden="1"/>
    <col min="8721" max="8721" width="5" style="8" hidden="1"/>
    <col min="8722" max="8959" width="11.42578125" style="8" hidden="1"/>
    <col min="8960" max="8960" width="2.28515625" style="8" hidden="1"/>
    <col min="8961" max="8961" width="17.28515625" style="8" hidden="1"/>
    <col min="8962" max="8962" width="15.42578125" style="8" hidden="1"/>
    <col min="8963" max="8963" width="13" style="8" hidden="1"/>
    <col min="8964" max="8964" width="20.140625" style="8" hidden="1"/>
    <col min="8965" max="8965" width="5.7109375" style="8" hidden="1"/>
    <col min="8966" max="8966" width="6.42578125" style="8" hidden="1"/>
    <col min="8967" max="8967" width="7" style="8" hidden="1"/>
    <col min="8968" max="8968" width="3" style="8" hidden="1"/>
    <col min="8969" max="8969" width="18.28515625" style="8" hidden="1"/>
    <col min="8970" max="8970" width="11.140625" style="8" hidden="1"/>
    <col min="8971" max="8971" width="0" style="8" hidden="1"/>
    <col min="8972" max="8973" width="4.7109375" style="8" hidden="1"/>
    <col min="8974" max="8974" width="4" style="8" hidden="1"/>
    <col min="8975" max="8975" width="2" style="8" hidden="1"/>
    <col min="8976" max="8976" width="4.140625" style="8" hidden="1"/>
    <col min="8977" max="8977" width="5" style="8" hidden="1"/>
    <col min="8978" max="9215" width="11.42578125" style="8" hidden="1"/>
    <col min="9216" max="9216" width="2.28515625" style="8" hidden="1"/>
    <col min="9217" max="9217" width="17.28515625" style="8" hidden="1"/>
    <col min="9218" max="9218" width="15.42578125" style="8" hidden="1"/>
    <col min="9219" max="9219" width="13" style="8" hidden="1"/>
    <col min="9220" max="9220" width="20.140625" style="8" hidden="1"/>
    <col min="9221" max="9221" width="5.7109375" style="8" hidden="1"/>
    <col min="9222" max="9222" width="6.42578125" style="8" hidden="1"/>
    <col min="9223" max="9223" width="7" style="8" hidden="1"/>
    <col min="9224" max="9224" width="3" style="8" hidden="1"/>
    <col min="9225" max="9225" width="18.28515625" style="8" hidden="1"/>
    <col min="9226" max="9226" width="11.140625" style="8" hidden="1"/>
    <col min="9227" max="9227" width="0" style="8" hidden="1"/>
    <col min="9228" max="9229" width="4.7109375" style="8" hidden="1"/>
    <col min="9230" max="9230" width="4" style="8" hidden="1"/>
    <col min="9231" max="9231" width="2" style="8" hidden="1"/>
    <col min="9232" max="9232" width="4.140625" style="8" hidden="1"/>
    <col min="9233" max="9233" width="5" style="8" hidden="1"/>
    <col min="9234" max="9471" width="11.42578125" style="8" hidden="1"/>
    <col min="9472" max="9472" width="2.28515625" style="8" hidden="1"/>
    <col min="9473" max="9473" width="17.28515625" style="8" hidden="1"/>
    <col min="9474" max="9474" width="15.42578125" style="8" hidden="1"/>
    <col min="9475" max="9475" width="13" style="8" hidden="1"/>
    <col min="9476" max="9476" width="20.140625" style="8" hidden="1"/>
    <col min="9477" max="9477" width="5.7109375" style="8" hidden="1"/>
    <col min="9478" max="9478" width="6.42578125" style="8" hidden="1"/>
    <col min="9479" max="9479" width="7" style="8" hidden="1"/>
    <col min="9480" max="9480" width="3" style="8" hidden="1"/>
    <col min="9481" max="9481" width="18.28515625" style="8" hidden="1"/>
    <col min="9482" max="9482" width="11.140625" style="8" hidden="1"/>
    <col min="9483" max="9483" width="0" style="8" hidden="1"/>
    <col min="9484" max="9485" width="4.7109375" style="8" hidden="1"/>
    <col min="9486" max="9486" width="4" style="8" hidden="1"/>
    <col min="9487" max="9487" width="2" style="8" hidden="1"/>
    <col min="9488" max="9488" width="4.140625" style="8" hidden="1"/>
    <col min="9489" max="9489" width="5" style="8" hidden="1"/>
    <col min="9490" max="9727" width="11.42578125" style="8" hidden="1"/>
    <col min="9728" max="9728" width="2.28515625" style="8" hidden="1"/>
    <col min="9729" max="9729" width="17.28515625" style="8" hidden="1"/>
    <col min="9730" max="9730" width="15.42578125" style="8" hidden="1"/>
    <col min="9731" max="9731" width="13" style="8" hidden="1"/>
    <col min="9732" max="9732" width="20.140625" style="8" hidden="1"/>
    <col min="9733" max="9733" width="5.7109375" style="8" hidden="1"/>
    <col min="9734" max="9734" width="6.42578125" style="8" hidden="1"/>
    <col min="9735" max="9735" width="7" style="8" hidden="1"/>
    <col min="9736" max="9736" width="3" style="8" hidden="1"/>
    <col min="9737" max="9737" width="18.28515625" style="8" hidden="1"/>
    <col min="9738" max="9738" width="11.140625" style="8" hidden="1"/>
    <col min="9739" max="9739" width="0" style="8" hidden="1"/>
    <col min="9740" max="9741" width="4.7109375" style="8" hidden="1"/>
    <col min="9742" max="9742" width="4" style="8" hidden="1"/>
    <col min="9743" max="9743" width="2" style="8" hidden="1"/>
    <col min="9744" max="9744" width="4.140625" style="8" hidden="1"/>
    <col min="9745" max="9745" width="5" style="8" hidden="1"/>
    <col min="9746" max="9983" width="11.42578125" style="8" hidden="1"/>
    <col min="9984" max="9984" width="2.28515625" style="8" hidden="1"/>
    <col min="9985" max="9985" width="17.28515625" style="8" hidden="1"/>
    <col min="9986" max="9986" width="15.42578125" style="8" hidden="1"/>
    <col min="9987" max="9987" width="13" style="8" hidden="1"/>
    <col min="9988" max="9988" width="20.140625" style="8" hidden="1"/>
    <col min="9989" max="9989" width="5.7109375" style="8" hidden="1"/>
    <col min="9990" max="9990" width="6.42578125" style="8" hidden="1"/>
    <col min="9991" max="9991" width="7" style="8" hidden="1"/>
    <col min="9992" max="9992" width="3" style="8" hidden="1"/>
    <col min="9993" max="9993" width="18.28515625" style="8" hidden="1"/>
    <col min="9994" max="9994" width="11.140625" style="8" hidden="1"/>
    <col min="9995" max="9995" width="0" style="8" hidden="1"/>
    <col min="9996" max="9997" width="4.7109375" style="8" hidden="1"/>
    <col min="9998" max="9998" width="4" style="8" hidden="1"/>
    <col min="9999" max="9999" width="2" style="8" hidden="1"/>
    <col min="10000" max="10000" width="4.140625" style="8" hidden="1"/>
    <col min="10001" max="10001" width="5" style="8" hidden="1"/>
    <col min="10002" max="10239" width="11.42578125" style="8" hidden="1"/>
    <col min="10240" max="10240" width="2.28515625" style="8" hidden="1"/>
    <col min="10241" max="10241" width="17.28515625" style="8" hidden="1"/>
    <col min="10242" max="10242" width="15.42578125" style="8" hidden="1"/>
    <col min="10243" max="10243" width="13" style="8" hidden="1"/>
    <col min="10244" max="10244" width="20.140625" style="8" hidden="1"/>
    <col min="10245" max="10245" width="5.7109375" style="8" hidden="1"/>
    <col min="10246" max="10246" width="6.42578125" style="8" hidden="1"/>
    <col min="10247" max="10247" width="7" style="8" hidden="1"/>
    <col min="10248" max="10248" width="3" style="8" hidden="1"/>
    <col min="10249" max="10249" width="18.28515625" style="8" hidden="1"/>
    <col min="10250" max="10250" width="11.140625" style="8" hidden="1"/>
    <col min="10251" max="10251" width="0" style="8" hidden="1"/>
    <col min="10252" max="10253" width="4.7109375" style="8" hidden="1"/>
    <col min="10254" max="10254" width="4" style="8" hidden="1"/>
    <col min="10255" max="10255" width="2" style="8" hidden="1"/>
    <col min="10256" max="10256" width="4.140625" style="8" hidden="1"/>
    <col min="10257" max="10257" width="5" style="8" hidden="1"/>
    <col min="10258" max="10495" width="11.42578125" style="8" hidden="1"/>
    <col min="10496" max="10496" width="2.28515625" style="8" hidden="1"/>
    <col min="10497" max="10497" width="17.28515625" style="8" hidden="1"/>
    <col min="10498" max="10498" width="15.42578125" style="8" hidden="1"/>
    <col min="10499" max="10499" width="13" style="8" hidden="1"/>
    <col min="10500" max="10500" width="20.140625" style="8" hidden="1"/>
    <col min="10501" max="10501" width="5.7109375" style="8" hidden="1"/>
    <col min="10502" max="10502" width="6.42578125" style="8" hidden="1"/>
    <col min="10503" max="10503" width="7" style="8" hidden="1"/>
    <col min="10504" max="10504" width="3" style="8" hidden="1"/>
    <col min="10505" max="10505" width="18.28515625" style="8" hidden="1"/>
    <col min="10506" max="10506" width="11.140625" style="8" hidden="1"/>
    <col min="10507" max="10507" width="0" style="8" hidden="1"/>
    <col min="10508" max="10509" width="4.7109375" style="8" hidden="1"/>
    <col min="10510" max="10510" width="4" style="8" hidden="1"/>
    <col min="10511" max="10511" width="2" style="8" hidden="1"/>
    <col min="10512" max="10512" width="4.140625" style="8" hidden="1"/>
    <col min="10513" max="10513" width="5" style="8" hidden="1"/>
    <col min="10514" max="10751" width="11.42578125" style="8" hidden="1"/>
    <col min="10752" max="10752" width="2.28515625" style="8" hidden="1"/>
    <col min="10753" max="10753" width="17.28515625" style="8" hidden="1"/>
    <col min="10754" max="10754" width="15.42578125" style="8" hidden="1"/>
    <col min="10755" max="10755" width="13" style="8" hidden="1"/>
    <col min="10756" max="10756" width="20.140625" style="8" hidden="1"/>
    <col min="10757" max="10757" width="5.7109375" style="8" hidden="1"/>
    <col min="10758" max="10758" width="6.42578125" style="8" hidden="1"/>
    <col min="10759" max="10759" width="7" style="8" hidden="1"/>
    <col min="10760" max="10760" width="3" style="8" hidden="1"/>
    <col min="10761" max="10761" width="18.28515625" style="8" hidden="1"/>
    <col min="10762" max="10762" width="11.140625" style="8" hidden="1"/>
    <col min="10763" max="10763" width="0" style="8" hidden="1"/>
    <col min="10764" max="10765" width="4.7109375" style="8" hidden="1"/>
    <col min="10766" max="10766" width="4" style="8" hidden="1"/>
    <col min="10767" max="10767" width="2" style="8" hidden="1"/>
    <col min="10768" max="10768" width="4.140625" style="8" hidden="1"/>
    <col min="10769" max="10769" width="5" style="8" hidden="1"/>
    <col min="10770" max="11007" width="11.42578125" style="8" hidden="1"/>
    <col min="11008" max="11008" width="2.28515625" style="8" hidden="1"/>
    <col min="11009" max="11009" width="17.28515625" style="8" hidden="1"/>
    <col min="11010" max="11010" width="15.42578125" style="8" hidden="1"/>
    <col min="11011" max="11011" width="13" style="8" hidden="1"/>
    <col min="11012" max="11012" width="20.140625" style="8" hidden="1"/>
    <col min="11013" max="11013" width="5.7109375" style="8" hidden="1"/>
    <col min="11014" max="11014" width="6.42578125" style="8" hidden="1"/>
    <col min="11015" max="11015" width="7" style="8" hidden="1"/>
    <col min="11016" max="11016" width="3" style="8" hidden="1"/>
    <col min="11017" max="11017" width="18.28515625" style="8" hidden="1"/>
    <col min="11018" max="11018" width="11.140625" style="8" hidden="1"/>
    <col min="11019" max="11019" width="0" style="8" hidden="1"/>
    <col min="11020" max="11021" width="4.7109375" style="8" hidden="1"/>
    <col min="11022" max="11022" width="4" style="8" hidden="1"/>
    <col min="11023" max="11023" width="2" style="8" hidden="1"/>
    <col min="11024" max="11024" width="4.140625" style="8" hidden="1"/>
    <col min="11025" max="11025" width="5" style="8" hidden="1"/>
    <col min="11026" max="11263" width="11.42578125" style="8" hidden="1"/>
    <col min="11264" max="11264" width="2.28515625" style="8" hidden="1"/>
    <col min="11265" max="11265" width="17.28515625" style="8" hidden="1"/>
    <col min="11266" max="11266" width="15.42578125" style="8" hidden="1"/>
    <col min="11267" max="11267" width="13" style="8" hidden="1"/>
    <col min="11268" max="11268" width="20.140625" style="8" hidden="1"/>
    <col min="11269" max="11269" width="5.7109375" style="8" hidden="1"/>
    <col min="11270" max="11270" width="6.42578125" style="8" hidden="1"/>
    <col min="11271" max="11271" width="7" style="8" hidden="1"/>
    <col min="11272" max="11272" width="3" style="8" hidden="1"/>
    <col min="11273" max="11273" width="18.28515625" style="8" hidden="1"/>
    <col min="11274" max="11274" width="11.140625" style="8" hidden="1"/>
    <col min="11275" max="11275" width="0" style="8" hidden="1"/>
    <col min="11276" max="11277" width="4.7109375" style="8" hidden="1"/>
    <col min="11278" max="11278" width="4" style="8" hidden="1"/>
    <col min="11279" max="11279" width="2" style="8" hidden="1"/>
    <col min="11280" max="11280" width="4.140625" style="8" hidden="1"/>
    <col min="11281" max="11281" width="5" style="8" hidden="1"/>
    <col min="11282" max="11519" width="11.42578125" style="8" hidden="1"/>
    <col min="11520" max="11520" width="2.28515625" style="8" hidden="1"/>
    <col min="11521" max="11521" width="17.28515625" style="8" hidden="1"/>
    <col min="11522" max="11522" width="15.42578125" style="8" hidden="1"/>
    <col min="11523" max="11523" width="13" style="8" hidden="1"/>
    <col min="11524" max="11524" width="20.140625" style="8" hidden="1"/>
    <col min="11525" max="11525" width="5.7109375" style="8" hidden="1"/>
    <col min="11526" max="11526" width="6.42578125" style="8" hidden="1"/>
    <col min="11527" max="11527" width="7" style="8" hidden="1"/>
    <col min="11528" max="11528" width="3" style="8" hidden="1"/>
    <col min="11529" max="11529" width="18.28515625" style="8" hidden="1"/>
    <col min="11530" max="11530" width="11.140625" style="8" hidden="1"/>
    <col min="11531" max="11531" width="0" style="8" hidden="1"/>
    <col min="11532" max="11533" width="4.7109375" style="8" hidden="1"/>
    <col min="11534" max="11534" width="4" style="8" hidden="1"/>
    <col min="11535" max="11535" width="2" style="8" hidden="1"/>
    <col min="11536" max="11536" width="4.140625" style="8" hidden="1"/>
    <col min="11537" max="11537" width="5" style="8" hidden="1"/>
    <col min="11538" max="11775" width="11.42578125" style="8" hidden="1"/>
    <col min="11776" max="11776" width="2.28515625" style="8" hidden="1"/>
    <col min="11777" max="11777" width="17.28515625" style="8" hidden="1"/>
    <col min="11778" max="11778" width="15.42578125" style="8" hidden="1"/>
    <col min="11779" max="11779" width="13" style="8" hidden="1"/>
    <col min="11780" max="11780" width="20.140625" style="8" hidden="1"/>
    <col min="11781" max="11781" width="5.7109375" style="8" hidden="1"/>
    <col min="11782" max="11782" width="6.42578125" style="8" hidden="1"/>
    <col min="11783" max="11783" width="7" style="8" hidden="1"/>
    <col min="11784" max="11784" width="3" style="8" hidden="1"/>
    <col min="11785" max="11785" width="18.28515625" style="8" hidden="1"/>
    <col min="11786" max="11786" width="11.140625" style="8" hidden="1"/>
    <col min="11787" max="11787" width="0" style="8" hidden="1"/>
    <col min="11788" max="11789" width="4.7109375" style="8" hidden="1"/>
    <col min="11790" max="11790" width="4" style="8" hidden="1"/>
    <col min="11791" max="11791" width="2" style="8" hidden="1"/>
    <col min="11792" max="11792" width="4.140625" style="8" hidden="1"/>
    <col min="11793" max="11793" width="5" style="8" hidden="1"/>
    <col min="11794" max="12031" width="11.42578125" style="8" hidden="1"/>
    <col min="12032" max="12032" width="2.28515625" style="8" hidden="1"/>
    <col min="12033" max="12033" width="17.28515625" style="8" hidden="1"/>
    <col min="12034" max="12034" width="15.42578125" style="8" hidden="1"/>
    <col min="12035" max="12035" width="13" style="8" hidden="1"/>
    <col min="12036" max="12036" width="20.140625" style="8" hidden="1"/>
    <col min="12037" max="12037" width="5.7109375" style="8" hidden="1"/>
    <col min="12038" max="12038" width="6.42578125" style="8" hidden="1"/>
    <col min="12039" max="12039" width="7" style="8" hidden="1"/>
    <col min="12040" max="12040" width="3" style="8" hidden="1"/>
    <col min="12041" max="12041" width="18.28515625" style="8" hidden="1"/>
    <col min="12042" max="12042" width="11.140625" style="8" hidden="1"/>
    <col min="12043" max="12043" width="0" style="8" hidden="1"/>
    <col min="12044" max="12045" width="4.7109375" style="8" hidden="1"/>
    <col min="12046" max="12046" width="4" style="8" hidden="1"/>
    <col min="12047" max="12047" width="2" style="8" hidden="1"/>
    <col min="12048" max="12048" width="4.140625" style="8" hidden="1"/>
    <col min="12049" max="12049" width="5" style="8" hidden="1"/>
    <col min="12050" max="12287" width="11.42578125" style="8" hidden="1"/>
    <col min="12288" max="12288" width="2.28515625" style="8" hidden="1"/>
    <col min="12289" max="12289" width="17.28515625" style="8" hidden="1"/>
    <col min="12290" max="12290" width="15.42578125" style="8" hidden="1"/>
    <col min="12291" max="12291" width="13" style="8" hidden="1"/>
    <col min="12292" max="12292" width="20.140625" style="8" hidden="1"/>
    <col min="12293" max="12293" width="5.7109375" style="8" hidden="1"/>
    <col min="12294" max="12294" width="6.42578125" style="8" hidden="1"/>
    <col min="12295" max="12295" width="7" style="8" hidden="1"/>
    <col min="12296" max="12296" width="3" style="8" hidden="1"/>
    <col min="12297" max="12297" width="18.28515625" style="8" hidden="1"/>
    <col min="12298" max="12298" width="11.140625" style="8" hidden="1"/>
    <col min="12299" max="12299" width="0" style="8" hidden="1"/>
    <col min="12300" max="12301" width="4.7109375" style="8" hidden="1"/>
    <col min="12302" max="12302" width="4" style="8" hidden="1"/>
    <col min="12303" max="12303" width="2" style="8" hidden="1"/>
    <col min="12304" max="12304" width="4.140625" style="8" hidden="1"/>
    <col min="12305" max="12305" width="5" style="8" hidden="1"/>
    <col min="12306" max="12543" width="11.42578125" style="8" hidden="1"/>
    <col min="12544" max="12544" width="2.28515625" style="8" hidden="1"/>
    <col min="12545" max="12545" width="17.28515625" style="8" hidden="1"/>
    <col min="12546" max="12546" width="15.42578125" style="8" hidden="1"/>
    <col min="12547" max="12547" width="13" style="8" hidden="1"/>
    <col min="12548" max="12548" width="20.140625" style="8" hidden="1"/>
    <col min="12549" max="12549" width="5.7109375" style="8" hidden="1"/>
    <col min="12550" max="12550" width="6.42578125" style="8" hidden="1"/>
    <col min="12551" max="12551" width="7" style="8" hidden="1"/>
    <col min="12552" max="12552" width="3" style="8" hidden="1"/>
    <col min="12553" max="12553" width="18.28515625" style="8" hidden="1"/>
    <col min="12554" max="12554" width="11.140625" style="8" hidden="1"/>
    <col min="12555" max="12555" width="0" style="8" hidden="1"/>
    <col min="12556" max="12557" width="4.7109375" style="8" hidden="1"/>
    <col min="12558" max="12558" width="4" style="8" hidden="1"/>
    <col min="12559" max="12559" width="2" style="8" hidden="1"/>
    <col min="12560" max="12560" width="4.140625" style="8" hidden="1"/>
    <col min="12561" max="12561" width="5" style="8" hidden="1"/>
    <col min="12562" max="12799" width="11.42578125" style="8" hidden="1"/>
    <col min="12800" max="12800" width="2.28515625" style="8" hidden="1"/>
    <col min="12801" max="12801" width="17.28515625" style="8" hidden="1"/>
    <col min="12802" max="12802" width="15.42578125" style="8" hidden="1"/>
    <col min="12803" max="12803" width="13" style="8" hidden="1"/>
    <col min="12804" max="12804" width="20.140625" style="8" hidden="1"/>
    <col min="12805" max="12805" width="5.7109375" style="8" hidden="1"/>
    <col min="12806" max="12806" width="6.42578125" style="8" hidden="1"/>
    <col min="12807" max="12807" width="7" style="8" hidden="1"/>
    <col min="12808" max="12808" width="3" style="8" hidden="1"/>
    <col min="12809" max="12809" width="18.28515625" style="8" hidden="1"/>
    <col min="12810" max="12810" width="11.140625" style="8" hidden="1"/>
    <col min="12811" max="12811" width="0" style="8" hidden="1"/>
    <col min="12812" max="12813" width="4.7109375" style="8" hidden="1"/>
    <col min="12814" max="12814" width="4" style="8" hidden="1"/>
    <col min="12815" max="12815" width="2" style="8" hidden="1"/>
    <col min="12816" max="12816" width="4.140625" style="8" hidden="1"/>
    <col min="12817" max="12817" width="5" style="8" hidden="1"/>
    <col min="12818" max="13055" width="11.42578125" style="8" hidden="1"/>
    <col min="13056" max="13056" width="2.28515625" style="8" hidden="1"/>
    <col min="13057" max="13057" width="17.28515625" style="8" hidden="1"/>
    <col min="13058" max="13058" width="15.42578125" style="8" hidden="1"/>
    <col min="13059" max="13059" width="13" style="8" hidden="1"/>
    <col min="13060" max="13060" width="20.140625" style="8" hidden="1"/>
    <col min="13061" max="13061" width="5.7109375" style="8" hidden="1"/>
    <col min="13062" max="13062" width="6.42578125" style="8" hidden="1"/>
    <col min="13063" max="13063" width="7" style="8" hidden="1"/>
    <col min="13064" max="13064" width="3" style="8" hidden="1"/>
    <col min="13065" max="13065" width="18.28515625" style="8" hidden="1"/>
    <col min="13066" max="13066" width="11.140625" style="8" hidden="1"/>
    <col min="13067" max="13067" width="0" style="8" hidden="1"/>
    <col min="13068" max="13069" width="4.7109375" style="8" hidden="1"/>
    <col min="13070" max="13070" width="4" style="8" hidden="1"/>
    <col min="13071" max="13071" width="2" style="8" hidden="1"/>
    <col min="13072" max="13072" width="4.140625" style="8" hidden="1"/>
    <col min="13073" max="13073" width="5" style="8" hidden="1"/>
    <col min="13074" max="13311" width="11.42578125" style="8" hidden="1"/>
    <col min="13312" max="13312" width="2.28515625" style="8" hidden="1"/>
    <col min="13313" max="13313" width="17.28515625" style="8" hidden="1"/>
    <col min="13314" max="13314" width="15.42578125" style="8" hidden="1"/>
    <col min="13315" max="13315" width="13" style="8" hidden="1"/>
    <col min="13316" max="13316" width="20.140625" style="8" hidden="1"/>
    <col min="13317" max="13317" width="5.7109375" style="8" hidden="1"/>
    <col min="13318" max="13318" width="6.42578125" style="8" hidden="1"/>
    <col min="13319" max="13319" width="7" style="8" hidden="1"/>
    <col min="13320" max="13320" width="3" style="8" hidden="1"/>
    <col min="13321" max="13321" width="18.28515625" style="8" hidden="1"/>
    <col min="13322" max="13322" width="11.140625" style="8" hidden="1"/>
    <col min="13323" max="13323" width="0" style="8" hidden="1"/>
    <col min="13324" max="13325" width="4.7109375" style="8" hidden="1"/>
    <col min="13326" max="13326" width="4" style="8" hidden="1"/>
    <col min="13327" max="13327" width="2" style="8" hidden="1"/>
    <col min="13328" max="13328" width="4.140625" style="8" hidden="1"/>
    <col min="13329" max="13329" width="5" style="8" hidden="1"/>
    <col min="13330" max="13567" width="11.42578125" style="8" hidden="1"/>
    <col min="13568" max="13568" width="2.28515625" style="8" hidden="1"/>
    <col min="13569" max="13569" width="17.28515625" style="8" hidden="1"/>
    <col min="13570" max="13570" width="15.42578125" style="8" hidden="1"/>
    <col min="13571" max="13571" width="13" style="8" hidden="1"/>
    <col min="13572" max="13572" width="20.140625" style="8" hidden="1"/>
    <col min="13573" max="13573" width="5.7109375" style="8" hidden="1"/>
    <col min="13574" max="13574" width="6.42578125" style="8" hidden="1"/>
    <col min="13575" max="13575" width="7" style="8" hidden="1"/>
    <col min="13576" max="13576" width="3" style="8" hidden="1"/>
    <col min="13577" max="13577" width="18.28515625" style="8" hidden="1"/>
    <col min="13578" max="13578" width="11.140625" style="8" hidden="1"/>
    <col min="13579" max="13579" width="0" style="8" hidden="1"/>
    <col min="13580" max="13581" width="4.7109375" style="8" hidden="1"/>
    <col min="13582" max="13582" width="4" style="8" hidden="1"/>
    <col min="13583" max="13583" width="2" style="8" hidden="1"/>
    <col min="13584" max="13584" width="4.140625" style="8" hidden="1"/>
    <col min="13585" max="13585" width="5" style="8" hidden="1"/>
    <col min="13586" max="13823" width="11.42578125" style="8" hidden="1"/>
    <col min="13824" max="13824" width="2.28515625" style="8" hidden="1"/>
    <col min="13825" max="13825" width="17.28515625" style="8" hidden="1"/>
    <col min="13826" max="13826" width="15.42578125" style="8" hidden="1"/>
    <col min="13827" max="13827" width="13" style="8" hidden="1"/>
    <col min="13828" max="13828" width="20.140625" style="8" hidden="1"/>
    <col min="13829" max="13829" width="5.7109375" style="8" hidden="1"/>
    <col min="13830" max="13830" width="6.42578125" style="8" hidden="1"/>
    <col min="13831" max="13831" width="7" style="8" hidden="1"/>
    <col min="13832" max="13832" width="3" style="8" hidden="1"/>
    <col min="13833" max="13833" width="18.28515625" style="8" hidden="1"/>
    <col min="13834" max="13834" width="11.140625" style="8" hidden="1"/>
    <col min="13835" max="13835" width="0" style="8" hidden="1"/>
    <col min="13836" max="13837" width="4.7109375" style="8" hidden="1"/>
    <col min="13838" max="13838" width="4" style="8" hidden="1"/>
    <col min="13839" max="13839" width="2" style="8" hidden="1"/>
    <col min="13840" max="13840" width="4.140625" style="8" hidden="1"/>
    <col min="13841" max="13841" width="5" style="8" hidden="1"/>
    <col min="13842" max="14079" width="11.42578125" style="8" hidden="1"/>
    <col min="14080" max="14080" width="2.28515625" style="8" hidden="1"/>
    <col min="14081" max="14081" width="17.28515625" style="8" hidden="1"/>
    <col min="14082" max="14082" width="15.42578125" style="8" hidden="1"/>
    <col min="14083" max="14083" width="13" style="8" hidden="1"/>
    <col min="14084" max="14084" width="20.140625" style="8" hidden="1"/>
    <col min="14085" max="14085" width="5.7109375" style="8" hidden="1"/>
    <col min="14086" max="14086" width="6.42578125" style="8" hidden="1"/>
    <col min="14087" max="14087" width="7" style="8" hidden="1"/>
    <col min="14088" max="14088" width="3" style="8" hidden="1"/>
    <col min="14089" max="14089" width="18.28515625" style="8" hidden="1"/>
    <col min="14090" max="14090" width="11.140625" style="8" hidden="1"/>
    <col min="14091" max="14091" width="0" style="8" hidden="1"/>
    <col min="14092" max="14093" width="4.7109375" style="8" hidden="1"/>
    <col min="14094" max="14094" width="4" style="8" hidden="1"/>
    <col min="14095" max="14095" width="2" style="8" hidden="1"/>
    <col min="14096" max="14096" width="4.140625" style="8" hidden="1"/>
    <col min="14097" max="14097" width="5" style="8" hidden="1"/>
    <col min="14098" max="14335" width="11.42578125" style="8" hidden="1"/>
    <col min="14336" max="14336" width="2.28515625" style="8" hidden="1"/>
    <col min="14337" max="14337" width="17.28515625" style="8" hidden="1"/>
    <col min="14338" max="14338" width="15.42578125" style="8" hidden="1"/>
    <col min="14339" max="14339" width="13" style="8" hidden="1"/>
    <col min="14340" max="14340" width="20.140625" style="8" hidden="1"/>
    <col min="14341" max="14341" width="5.7109375" style="8" hidden="1"/>
    <col min="14342" max="14342" width="6.42578125" style="8" hidden="1"/>
    <col min="14343" max="14343" width="7" style="8" hidden="1"/>
    <col min="14344" max="14344" width="3" style="8" hidden="1"/>
    <col min="14345" max="14345" width="18.28515625" style="8" hidden="1"/>
    <col min="14346" max="14346" width="11.140625" style="8" hidden="1"/>
    <col min="14347" max="14347" width="0" style="8" hidden="1"/>
    <col min="14348" max="14349" width="4.7109375" style="8" hidden="1"/>
    <col min="14350" max="14350" width="4" style="8" hidden="1"/>
    <col min="14351" max="14351" width="2" style="8" hidden="1"/>
    <col min="14352" max="14352" width="4.140625" style="8" hidden="1"/>
    <col min="14353" max="14353" width="5" style="8" hidden="1"/>
    <col min="14354" max="14591" width="11.42578125" style="8" hidden="1"/>
    <col min="14592" max="14592" width="2.28515625" style="8" hidden="1"/>
    <col min="14593" max="14593" width="17.28515625" style="8" hidden="1"/>
    <col min="14594" max="14594" width="15.42578125" style="8" hidden="1"/>
    <col min="14595" max="14595" width="13" style="8" hidden="1"/>
    <col min="14596" max="14596" width="20.140625" style="8" hidden="1"/>
    <col min="14597" max="14597" width="5.7109375" style="8" hidden="1"/>
    <col min="14598" max="14598" width="6.42578125" style="8" hidden="1"/>
    <col min="14599" max="14599" width="7" style="8" hidden="1"/>
    <col min="14600" max="14600" width="3" style="8" hidden="1"/>
    <col min="14601" max="14601" width="18.28515625" style="8" hidden="1"/>
    <col min="14602" max="14602" width="11.140625" style="8" hidden="1"/>
    <col min="14603" max="14603" width="0" style="8" hidden="1"/>
    <col min="14604" max="14605" width="4.7109375" style="8" hidden="1"/>
    <col min="14606" max="14606" width="4" style="8" hidden="1"/>
    <col min="14607" max="14607" width="2" style="8" hidden="1"/>
    <col min="14608" max="14608" width="4.140625" style="8" hidden="1"/>
    <col min="14609" max="14609" width="5" style="8" hidden="1"/>
    <col min="14610" max="14847" width="11.42578125" style="8" hidden="1"/>
    <col min="14848" max="14848" width="2.28515625" style="8" hidden="1"/>
    <col min="14849" max="14849" width="17.28515625" style="8" hidden="1"/>
    <col min="14850" max="14850" width="15.42578125" style="8" hidden="1"/>
    <col min="14851" max="14851" width="13" style="8" hidden="1"/>
    <col min="14852" max="14852" width="20.140625" style="8" hidden="1"/>
    <col min="14853" max="14853" width="5.7109375" style="8" hidden="1"/>
    <col min="14854" max="14854" width="6.42578125" style="8" hidden="1"/>
    <col min="14855" max="14855" width="7" style="8" hidden="1"/>
    <col min="14856" max="14856" width="3" style="8" hidden="1"/>
    <col min="14857" max="14857" width="18.28515625" style="8" hidden="1"/>
    <col min="14858" max="14858" width="11.140625" style="8" hidden="1"/>
    <col min="14859" max="14859" width="0" style="8" hidden="1"/>
    <col min="14860" max="14861" width="4.7109375" style="8" hidden="1"/>
    <col min="14862" max="14862" width="4" style="8" hidden="1"/>
    <col min="14863" max="14863" width="2" style="8" hidden="1"/>
    <col min="14864" max="14864" width="4.140625" style="8" hidden="1"/>
    <col min="14865" max="14865" width="5" style="8" hidden="1"/>
    <col min="14866" max="15103" width="11.42578125" style="8" hidden="1"/>
    <col min="15104" max="15104" width="2.28515625" style="8" hidden="1"/>
    <col min="15105" max="15105" width="17.28515625" style="8" hidden="1"/>
    <col min="15106" max="15106" width="15.42578125" style="8" hidden="1"/>
    <col min="15107" max="15107" width="13" style="8" hidden="1"/>
    <col min="15108" max="15108" width="20.140625" style="8" hidden="1"/>
    <col min="15109" max="15109" width="5.7109375" style="8" hidden="1"/>
    <col min="15110" max="15110" width="6.42578125" style="8" hidden="1"/>
    <col min="15111" max="15111" width="7" style="8" hidden="1"/>
    <col min="15112" max="15112" width="3" style="8" hidden="1"/>
    <col min="15113" max="15113" width="18.28515625" style="8" hidden="1"/>
    <col min="15114" max="15114" width="11.140625" style="8" hidden="1"/>
    <col min="15115" max="15115" width="0" style="8" hidden="1"/>
    <col min="15116" max="15117" width="4.7109375" style="8" hidden="1"/>
    <col min="15118" max="15118" width="4" style="8" hidden="1"/>
    <col min="15119" max="15119" width="2" style="8" hidden="1"/>
    <col min="15120" max="15120" width="4.140625" style="8" hidden="1"/>
    <col min="15121" max="15121" width="5" style="8" hidden="1"/>
    <col min="15122" max="15359" width="11.42578125" style="8" hidden="1"/>
    <col min="15360" max="15360" width="2.28515625" style="8" hidden="1"/>
    <col min="15361" max="15361" width="17.28515625" style="8" hidden="1"/>
    <col min="15362" max="15362" width="15.42578125" style="8" hidden="1"/>
    <col min="15363" max="15363" width="13" style="8" hidden="1"/>
    <col min="15364" max="15364" width="20.140625" style="8" hidden="1"/>
    <col min="15365" max="15365" width="5.7109375" style="8" hidden="1"/>
    <col min="15366" max="15366" width="6.42578125" style="8" hidden="1"/>
    <col min="15367" max="15367" width="7" style="8" hidden="1"/>
    <col min="15368" max="15368" width="3" style="8" hidden="1"/>
    <col min="15369" max="15369" width="18.28515625" style="8" hidden="1"/>
    <col min="15370" max="15370" width="11.140625" style="8" hidden="1"/>
    <col min="15371" max="15371" width="0" style="8" hidden="1"/>
    <col min="15372" max="15373" width="4.7109375" style="8" hidden="1"/>
    <col min="15374" max="15374" width="4" style="8" hidden="1"/>
    <col min="15375" max="15375" width="2" style="8" hidden="1"/>
    <col min="15376" max="15376" width="4.140625" style="8" hidden="1"/>
    <col min="15377" max="15377" width="5" style="8" hidden="1"/>
    <col min="15378" max="15615" width="11.42578125" style="8" hidden="1"/>
    <col min="15616" max="15616" width="2.28515625" style="8" hidden="1"/>
    <col min="15617" max="15617" width="17.28515625" style="8" hidden="1"/>
    <col min="15618" max="15618" width="15.42578125" style="8" hidden="1"/>
    <col min="15619" max="15619" width="13" style="8" hidden="1"/>
    <col min="15620" max="15620" width="20.140625" style="8" hidden="1"/>
    <col min="15621" max="15621" width="5.7109375" style="8" hidden="1"/>
    <col min="15622" max="15622" width="6.42578125" style="8" hidden="1"/>
    <col min="15623" max="15623" width="7" style="8" hidden="1"/>
    <col min="15624" max="15624" width="3" style="8" hidden="1"/>
    <col min="15625" max="15625" width="18.28515625" style="8" hidden="1"/>
    <col min="15626" max="15626" width="11.140625" style="8" hidden="1"/>
    <col min="15627" max="15627" width="0" style="8" hidden="1"/>
    <col min="15628" max="15629" width="4.7109375" style="8" hidden="1"/>
    <col min="15630" max="15630" width="4" style="8" hidden="1"/>
    <col min="15631" max="15631" width="2" style="8" hidden="1"/>
    <col min="15632" max="15632" width="4.140625" style="8" hidden="1"/>
    <col min="15633" max="15633" width="5" style="8" hidden="1"/>
    <col min="15634" max="15871" width="11.42578125" style="8" hidden="1"/>
    <col min="15872" max="15872" width="2.28515625" style="8" hidden="1"/>
    <col min="15873" max="15873" width="17.28515625" style="8" hidden="1"/>
    <col min="15874" max="15874" width="15.42578125" style="8" hidden="1"/>
    <col min="15875" max="15875" width="13" style="8" hidden="1"/>
    <col min="15876" max="15876" width="20.140625" style="8" hidden="1"/>
    <col min="15877" max="15877" width="5.7109375" style="8" hidden="1"/>
    <col min="15878" max="15878" width="6.42578125" style="8" hidden="1"/>
    <col min="15879" max="15879" width="7" style="8" hidden="1"/>
    <col min="15880" max="15880" width="3" style="8" hidden="1"/>
    <col min="15881" max="15881" width="18.28515625" style="8" hidden="1"/>
    <col min="15882" max="15882" width="11.140625" style="8" hidden="1"/>
    <col min="15883" max="15883" width="0" style="8" hidden="1"/>
    <col min="15884" max="15885" width="4.7109375" style="8" hidden="1"/>
    <col min="15886" max="15886" width="4" style="8" hidden="1"/>
    <col min="15887" max="15887" width="2" style="8" hidden="1"/>
    <col min="15888" max="15888" width="4.140625" style="8" hidden="1"/>
    <col min="15889" max="15889" width="5" style="8" hidden="1"/>
    <col min="15890" max="16127" width="11.42578125" style="8" hidden="1"/>
    <col min="16128" max="16128" width="2.28515625" style="8" hidden="1"/>
    <col min="16129" max="16129" width="17.28515625" style="8" hidden="1"/>
    <col min="16130" max="16130" width="15.42578125" style="8" hidden="1"/>
    <col min="16131" max="16131" width="13" style="8" hidden="1"/>
    <col min="16132" max="16132" width="20.140625" style="8" hidden="1"/>
    <col min="16133" max="16133" width="5.7109375" style="8" hidden="1"/>
    <col min="16134" max="16134" width="6.42578125" style="8" hidden="1"/>
    <col min="16135" max="16135" width="7" style="8" hidden="1"/>
    <col min="16136" max="16136" width="3" style="8" hidden="1"/>
    <col min="16137" max="16137" width="18.28515625" style="8" hidden="1"/>
    <col min="16138" max="16138" width="11.140625" style="8" hidden="1"/>
    <col min="16139" max="16139" width="0" style="8" hidden="1"/>
    <col min="16140" max="16141" width="4.7109375" style="8" hidden="1"/>
    <col min="16142" max="16142" width="4" style="8" hidden="1"/>
    <col min="16143" max="16143" width="2" style="8" hidden="1"/>
    <col min="16144" max="16144" width="4.140625" style="8" hidden="1"/>
    <col min="16145" max="16147" width="5" style="8" hidden="1"/>
    <col min="16148" max="16384" width="11.42578125" style="8" hidden="1"/>
  </cols>
  <sheetData>
    <row r="1" spans="2:17" x14ac:dyDescent="0.2"/>
    <row r="2" spans="2:17" ht="15" customHeight="1" x14ac:dyDescent="0.2">
      <c r="B2" s="266" t="e" vm="1">
        <v>#VALUE!</v>
      </c>
      <c r="C2" s="267"/>
      <c r="D2" s="267"/>
      <c r="E2" s="272" t="s">
        <v>296</v>
      </c>
      <c r="F2" s="272"/>
      <c r="G2" s="272"/>
      <c r="H2" s="272"/>
      <c r="I2" s="272"/>
      <c r="J2" s="272"/>
      <c r="K2" s="272"/>
      <c r="L2" s="272"/>
      <c r="M2" s="41"/>
      <c r="N2" s="41"/>
      <c r="O2" s="41"/>
      <c r="P2" s="42"/>
    </row>
    <row r="3" spans="2:17" x14ac:dyDescent="0.2">
      <c r="B3" s="268"/>
      <c r="C3" s="269"/>
      <c r="D3" s="269"/>
      <c r="E3" s="273"/>
      <c r="F3" s="273"/>
      <c r="G3" s="273"/>
      <c r="H3" s="273"/>
      <c r="I3" s="273"/>
      <c r="J3" s="273"/>
      <c r="K3" s="273"/>
      <c r="L3" s="273"/>
      <c r="M3" s="291" t="s">
        <v>0</v>
      </c>
      <c r="N3" s="292"/>
      <c r="O3" s="293"/>
      <c r="P3" s="44"/>
    </row>
    <row r="4" spans="2:17" x14ac:dyDescent="0.2">
      <c r="B4" s="268"/>
      <c r="C4" s="269"/>
      <c r="D4" s="269"/>
      <c r="E4" s="273"/>
      <c r="F4" s="273"/>
      <c r="G4" s="273"/>
      <c r="H4" s="273"/>
      <c r="I4" s="273"/>
      <c r="J4" s="273"/>
      <c r="K4" s="273"/>
      <c r="L4" s="273"/>
      <c r="M4" s="200">
        <f ca="1">+TODAY()</f>
        <v>46297</v>
      </c>
      <c r="N4" s="300"/>
      <c r="O4" s="201"/>
      <c r="P4" s="44"/>
    </row>
    <row r="5" spans="2:17" ht="18" x14ac:dyDescent="0.25">
      <c r="B5" s="268"/>
      <c r="C5" s="269"/>
      <c r="D5" s="269"/>
      <c r="E5" s="273"/>
      <c r="F5" s="273"/>
      <c r="G5" s="273"/>
      <c r="H5" s="273"/>
      <c r="I5" s="273"/>
      <c r="J5" s="273"/>
      <c r="K5" s="273"/>
      <c r="L5" s="273"/>
      <c r="M5" s="140"/>
      <c r="N5" s="140"/>
      <c r="O5" s="140"/>
      <c r="P5" s="141"/>
    </row>
    <row r="6" spans="2:17" ht="18" x14ac:dyDescent="0.25">
      <c r="B6" s="268"/>
      <c r="C6" s="269"/>
      <c r="D6" s="269"/>
      <c r="E6" s="273"/>
      <c r="F6" s="273"/>
      <c r="G6" s="273"/>
      <c r="H6" s="273"/>
      <c r="I6" s="273"/>
      <c r="J6" s="273"/>
      <c r="K6" s="273"/>
      <c r="L6" s="273"/>
      <c r="M6" s="140"/>
      <c r="N6" s="140"/>
      <c r="O6" s="140"/>
      <c r="P6" s="141"/>
    </row>
    <row r="7" spans="2:17" ht="22.5" customHeight="1" x14ac:dyDescent="0.2">
      <c r="B7" s="270"/>
      <c r="C7" s="271"/>
      <c r="D7" s="271"/>
      <c r="E7" s="274"/>
      <c r="F7" s="274"/>
      <c r="G7" s="274"/>
      <c r="H7" s="274"/>
      <c r="I7" s="274"/>
      <c r="J7" s="274"/>
      <c r="K7" s="274"/>
      <c r="L7" s="274"/>
      <c r="P7" s="44"/>
    </row>
    <row r="8" spans="2:17" ht="15" customHeight="1" x14ac:dyDescent="0.25">
      <c r="B8" s="277" t="s">
        <v>1</v>
      </c>
      <c r="C8" s="278"/>
      <c r="D8" s="278"/>
      <c r="E8" s="278"/>
      <c r="F8" s="278"/>
      <c r="G8" s="278"/>
      <c r="H8" s="278"/>
      <c r="I8" s="278"/>
      <c r="J8" s="278"/>
      <c r="K8" s="278"/>
      <c r="L8" s="278"/>
      <c r="M8" s="278"/>
      <c r="N8" s="278"/>
      <c r="O8" s="278"/>
      <c r="P8" s="279"/>
    </row>
    <row r="9" spans="2:17" ht="18" x14ac:dyDescent="0.25">
      <c r="B9" s="3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3"/>
    </row>
    <row r="10" spans="2:17" ht="15" x14ac:dyDescent="0.25">
      <c r="B10" s="6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3"/>
    </row>
    <row r="11" spans="2:17" x14ac:dyDescent="0.2">
      <c r="B11" s="43"/>
      <c r="C11" s="97" t="s">
        <v>268</v>
      </c>
      <c r="D11" s="10"/>
      <c r="E11" s="303"/>
      <c r="F11" s="304"/>
      <c r="G11" s="304"/>
      <c r="H11" s="304"/>
      <c r="I11" s="304"/>
      <c r="J11" s="304"/>
      <c r="K11" s="304"/>
      <c r="L11" s="304"/>
      <c r="M11" s="304"/>
      <c r="N11" s="304"/>
      <c r="O11" s="305"/>
      <c r="P11" s="56"/>
    </row>
    <row r="12" spans="2:17" x14ac:dyDescent="0.2">
      <c r="B12" s="43"/>
      <c r="C12" s="98"/>
      <c r="D12" s="10"/>
      <c r="E12" s="10"/>
      <c r="F12" s="11"/>
      <c r="G12" s="9"/>
      <c r="H12" s="9"/>
      <c r="I12" s="9"/>
      <c r="J12" s="11"/>
      <c r="K12" s="9"/>
      <c r="L12" s="12"/>
      <c r="M12" s="22"/>
      <c r="N12" s="301"/>
      <c r="O12" s="301"/>
      <c r="P12" s="57"/>
    </row>
    <row r="13" spans="2:17" x14ac:dyDescent="0.2">
      <c r="B13" s="43"/>
      <c r="C13" s="97" t="s">
        <v>2</v>
      </c>
      <c r="D13" s="10"/>
      <c r="E13" s="142"/>
      <c r="F13" s="10"/>
      <c r="G13" s="9"/>
      <c r="H13" s="9"/>
      <c r="I13" s="9"/>
      <c r="J13" s="14"/>
      <c r="K13" s="15"/>
      <c r="L13" s="36"/>
      <c r="M13" s="9"/>
      <c r="N13" s="302"/>
      <c r="O13" s="302"/>
      <c r="P13" s="58"/>
    </row>
    <row r="14" spans="2:17" x14ac:dyDescent="0.2">
      <c r="B14" s="43"/>
      <c r="C14" s="97"/>
      <c r="D14" s="10"/>
      <c r="E14" s="51"/>
      <c r="F14" s="10"/>
      <c r="G14" s="9"/>
      <c r="H14" s="9"/>
      <c r="I14" s="9"/>
      <c r="J14" s="14"/>
      <c r="K14" s="15"/>
      <c r="L14" s="36"/>
      <c r="M14" s="9"/>
      <c r="N14" s="37"/>
      <c r="O14" s="37"/>
      <c r="P14" s="58"/>
    </row>
    <row r="15" spans="2:17" x14ac:dyDescent="0.2">
      <c r="B15" s="43"/>
      <c r="C15" s="97" t="s">
        <v>27</v>
      </c>
      <c r="D15" s="10"/>
      <c r="E15" s="90"/>
      <c r="F15" s="10"/>
      <c r="G15" s="9"/>
      <c r="H15" s="9"/>
      <c r="I15" s="9"/>
      <c r="J15" s="14"/>
      <c r="K15" s="15"/>
      <c r="L15" s="36"/>
      <c r="M15" s="9"/>
      <c r="N15" s="37"/>
      <c r="O15" s="37"/>
      <c r="P15" s="58"/>
    </row>
    <row r="16" spans="2:17" ht="14.25" customHeight="1" x14ac:dyDescent="0.2">
      <c r="B16" s="7"/>
      <c r="C16" s="144"/>
      <c r="D16" s="1"/>
      <c r="E16" s="59"/>
      <c r="G16" s="59"/>
      <c r="H16" s="4"/>
      <c r="I16" s="59"/>
      <c r="J16" s="59"/>
      <c r="K16" s="59"/>
      <c r="L16" s="60"/>
      <c r="M16" s="306"/>
      <c r="N16" s="269"/>
      <c r="O16" s="59"/>
      <c r="P16" s="54"/>
      <c r="Q16" s="2"/>
    </row>
    <row r="17" spans="2:16" ht="14.25" customHeight="1" x14ac:dyDescent="0.2">
      <c r="B17" s="7"/>
      <c r="C17" s="98" t="s">
        <v>302</v>
      </c>
      <c r="D17" s="10"/>
      <c r="E17" s="294"/>
      <c r="F17" s="295"/>
      <c r="G17" s="296"/>
      <c r="H17" s="1"/>
      <c r="I17" s="1"/>
      <c r="J17" s="1"/>
      <c r="K17" s="1"/>
      <c r="L17" s="1"/>
      <c r="M17" s="1"/>
      <c r="N17" s="1"/>
      <c r="O17" s="1"/>
      <c r="P17" s="44"/>
    </row>
    <row r="18" spans="2:16" x14ac:dyDescent="0.2">
      <c r="B18" s="7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45"/>
    </row>
    <row r="19" spans="2:16" ht="15" customHeight="1" x14ac:dyDescent="0.25">
      <c r="B19" s="277" t="s">
        <v>277</v>
      </c>
      <c r="C19" s="278"/>
      <c r="D19" s="278"/>
      <c r="E19" s="278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9"/>
    </row>
    <row r="20" spans="2:16" x14ac:dyDescent="0.2"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51"/>
    </row>
    <row r="21" spans="2:16" x14ac:dyDescent="0.2">
      <c r="B21" s="143"/>
      <c r="C21" s="144"/>
      <c r="D21" s="144"/>
      <c r="E21" s="144"/>
      <c r="F21" s="152" t="s">
        <v>266</v>
      </c>
      <c r="G21" s="297"/>
      <c r="H21" s="298"/>
      <c r="I21" s="298"/>
      <c r="J21" s="298"/>
      <c r="K21" s="299"/>
      <c r="L21" s="144"/>
      <c r="M21" s="144"/>
      <c r="N21" s="144"/>
      <c r="O21" s="144"/>
      <c r="P21" s="151"/>
    </row>
    <row r="22" spans="2:16" x14ac:dyDescent="0.2">
      <c r="B22" s="143"/>
      <c r="C22" s="144"/>
      <c r="D22" s="144"/>
      <c r="E22" s="144"/>
      <c r="F22" s="150"/>
      <c r="G22" s="144"/>
      <c r="H22" s="144"/>
      <c r="I22" s="144"/>
      <c r="J22" s="144"/>
      <c r="K22" s="144"/>
      <c r="L22" s="144"/>
      <c r="M22" s="144"/>
      <c r="N22" s="144"/>
      <c r="O22" s="144"/>
      <c r="P22" s="151"/>
    </row>
    <row r="23" spans="2:16" x14ac:dyDescent="0.2">
      <c r="B23" s="143"/>
      <c r="C23" s="144"/>
      <c r="D23" s="144"/>
      <c r="E23" s="144"/>
      <c r="F23" s="152" t="s">
        <v>28</v>
      </c>
      <c r="G23" s="283"/>
      <c r="H23" s="284"/>
      <c r="I23" s="285"/>
      <c r="J23" s="146"/>
      <c r="K23" s="144"/>
      <c r="L23" s="153" t="s">
        <v>29</v>
      </c>
      <c r="M23" s="283"/>
      <c r="N23" s="284"/>
      <c r="O23" s="285"/>
      <c r="P23" s="151"/>
    </row>
    <row r="24" spans="2:16" x14ac:dyDescent="0.2">
      <c r="B24" s="143"/>
      <c r="C24" s="144"/>
      <c r="D24" s="144"/>
      <c r="E24" s="144"/>
      <c r="F24" s="153"/>
      <c r="G24" s="150"/>
      <c r="H24" s="150"/>
      <c r="I24" s="146"/>
      <c r="J24" s="146"/>
      <c r="K24" s="144"/>
      <c r="L24" s="144"/>
      <c r="M24" s="150"/>
      <c r="N24" s="150"/>
      <c r="O24" s="146"/>
      <c r="P24" s="151"/>
    </row>
    <row r="25" spans="2:16" x14ac:dyDescent="0.2">
      <c r="B25" s="143"/>
      <c r="C25" s="144"/>
      <c r="D25" s="144"/>
      <c r="E25" s="144"/>
      <c r="F25" s="153"/>
      <c r="G25" s="150"/>
      <c r="H25" s="150"/>
      <c r="I25" s="203" t="s">
        <v>273</v>
      </c>
      <c r="J25" s="203"/>
      <c r="K25" s="203"/>
      <c r="L25" s="144" t="str">
        <f>SOLICITUD!K39</f>
        <v xml:space="preserve">USD </v>
      </c>
      <c r="M25" s="263" t="e">
        <f>SOLICITUD!L39</f>
        <v>#N/A</v>
      </c>
      <c r="N25" s="264"/>
      <c r="O25" s="265"/>
      <c r="P25" s="151"/>
    </row>
    <row r="26" spans="2:16" x14ac:dyDescent="0.2">
      <c r="B26" s="143"/>
      <c r="C26" s="144"/>
      <c r="D26" s="144"/>
      <c r="E26" s="144"/>
      <c r="F26" s="153"/>
      <c r="G26" s="150"/>
      <c r="H26" s="150"/>
      <c r="I26" s="100"/>
      <c r="J26" s="100"/>
      <c r="K26" s="100"/>
      <c r="L26" s="144"/>
      <c r="M26" s="154"/>
      <c r="N26" s="154"/>
      <c r="O26" s="154"/>
      <c r="P26" s="151"/>
    </row>
    <row r="27" spans="2:16" x14ac:dyDescent="0.2">
      <c r="B27" s="143"/>
      <c r="C27" s="144"/>
      <c r="D27" s="144"/>
      <c r="E27" s="144"/>
      <c r="F27" s="153"/>
      <c r="G27" s="150"/>
      <c r="H27" s="150"/>
      <c r="I27" s="203" t="s">
        <v>274</v>
      </c>
      <c r="J27" s="203"/>
      <c r="K27" s="203"/>
      <c r="L27" s="144"/>
      <c r="M27" s="260" t="e">
        <f>SOLICITUD!L41</f>
        <v>#N/A</v>
      </c>
      <c r="N27" s="261"/>
      <c r="O27" s="262"/>
      <c r="P27" s="151"/>
    </row>
    <row r="28" spans="2:16" x14ac:dyDescent="0.2">
      <c r="B28" s="143"/>
      <c r="C28" s="144"/>
      <c r="D28" s="144"/>
      <c r="E28" s="144"/>
      <c r="F28" s="153"/>
      <c r="G28" s="150"/>
      <c r="H28" s="150"/>
      <c r="I28" s="100"/>
      <c r="J28" s="100"/>
      <c r="K28" s="100"/>
      <c r="L28" s="144"/>
      <c r="M28" s="154"/>
      <c r="N28" s="154"/>
      <c r="O28" s="154"/>
      <c r="P28" s="151"/>
    </row>
    <row r="29" spans="2:16" x14ac:dyDescent="0.2">
      <c r="B29" s="143"/>
      <c r="C29" s="144"/>
      <c r="D29" s="144"/>
      <c r="E29" s="144"/>
      <c r="F29" s="153"/>
      <c r="G29" s="150"/>
      <c r="H29" s="150"/>
      <c r="I29" s="203" t="s">
        <v>275</v>
      </c>
      <c r="J29" s="203"/>
      <c r="K29" s="203"/>
      <c r="L29" s="144" t="str">
        <f>SOLICITUD!K43</f>
        <v xml:space="preserve">USD </v>
      </c>
      <c r="M29" s="263" t="e">
        <f>SOLICITUD!L43</f>
        <v>#N/A</v>
      </c>
      <c r="N29" s="264"/>
      <c r="O29" s="265"/>
      <c r="P29" s="151"/>
    </row>
    <row r="30" spans="2:16" x14ac:dyDescent="0.2">
      <c r="B30" s="143"/>
      <c r="C30" s="144"/>
      <c r="D30" s="144"/>
      <c r="E30" s="144"/>
      <c r="F30" s="153"/>
      <c r="G30" s="150"/>
      <c r="H30" s="150"/>
      <c r="I30" s="146"/>
      <c r="J30" s="146"/>
      <c r="K30" s="144"/>
      <c r="L30" s="144"/>
      <c r="M30" s="150"/>
      <c r="N30" s="150"/>
      <c r="O30" s="146"/>
      <c r="P30" s="151"/>
    </row>
    <row r="31" spans="2:16" x14ac:dyDescent="0.2">
      <c r="B31" s="143"/>
      <c r="C31" s="144"/>
      <c r="D31" s="144"/>
      <c r="E31" s="144"/>
      <c r="F31" s="152" t="s">
        <v>271</v>
      </c>
      <c r="G31" s="144"/>
      <c r="H31" s="144"/>
      <c r="I31" s="155">
        <f>_xlfn.DAYS(M23,G23)+1</f>
        <v>1</v>
      </c>
      <c r="J31" s="146"/>
      <c r="K31" s="99"/>
      <c r="L31" s="144"/>
      <c r="M31" s="286"/>
      <c r="N31" s="286"/>
      <c r="O31" s="286"/>
      <c r="P31" s="151"/>
    </row>
    <row r="32" spans="2:16" x14ac:dyDescent="0.2">
      <c r="B32" s="143"/>
      <c r="C32" s="144"/>
      <c r="D32" s="144"/>
      <c r="E32" s="144"/>
      <c r="F32" s="152"/>
      <c r="G32" s="144"/>
      <c r="H32" s="144"/>
      <c r="I32" s="146"/>
      <c r="J32" s="146"/>
      <c r="K32" s="144"/>
      <c r="L32" s="144"/>
      <c r="M32" s="156"/>
      <c r="N32" s="156"/>
      <c r="O32" s="156"/>
      <c r="P32" s="151"/>
    </row>
    <row r="33" spans="2:16" x14ac:dyDescent="0.2">
      <c r="B33" s="143"/>
      <c r="C33" s="144"/>
      <c r="D33" s="144"/>
      <c r="E33" s="144"/>
      <c r="F33" s="152" t="s">
        <v>30</v>
      </c>
      <c r="G33" s="157">
        <v>1</v>
      </c>
      <c r="H33" s="150" t="s">
        <v>31</v>
      </c>
      <c r="I33" s="158">
        <v>0.5</v>
      </c>
      <c r="J33" s="146"/>
      <c r="K33" s="159"/>
      <c r="L33" s="160" t="str">
        <f>IF(G21='Tabla Viáticos'!A2,"CLP $","USD $")</f>
        <v>USD $</v>
      </c>
      <c r="M33" s="287" t="e">
        <f>+M29*I33*G33</f>
        <v>#N/A</v>
      </c>
      <c r="N33" s="288"/>
      <c r="O33" s="289"/>
      <c r="P33" s="151"/>
    </row>
    <row r="34" spans="2:16" x14ac:dyDescent="0.2">
      <c r="B34" s="143"/>
      <c r="C34" s="144"/>
      <c r="D34" s="144"/>
      <c r="E34" s="144"/>
      <c r="F34" s="152"/>
      <c r="G34" s="146"/>
      <c r="H34" s="146"/>
      <c r="I34" s="161"/>
      <c r="J34" s="161"/>
      <c r="K34" s="144"/>
      <c r="L34" s="144"/>
      <c r="M34" s="156"/>
      <c r="N34" s="156"/>
      <c r="O34" s="156"/>
      <c r="P34" s="151"/>
    </row>
    <row r="35" spans="2:16" x14ac:dyDescent="0.2">
      <c r="B35" s="143"/>
      <c r="C35" s="144"/>
      <c r="D35" s="144"/>
      <c r="E35" s="144"/>
      <c r="F35" s="152" t="s">
        <v>32</v>
      </c>
      <c r="G35" s="162">
        <f>+I31-G33</f>
        <v>0</v>
      </c>
      <c r="H35" s="150" t="s">
        <v>31</v>
      </c>
      <c r="I35" s="163">
        <v>1</v>
      </c>
      <c r="J35" s="164"/>
      <c r="K35" s="159"/>
      <c r="L35" s="160" t="str">
        <f>IF(G21='Tabla Viáticos'!A2,"CLP $","USD $")</f>
        <v>USD $</v>
      </c>
      <c r="M35" s="287" t="e">
        <f>+M29*I35*G35</f>
        <v>#N/A</v>
      </c>
      <c r="N35" s="288"/>
      <c r="O35" s="289"/>
      <c r="P35" s="151"/>
    </row>
    <row r="36" spans="2:16" x14ac:dyDescent="0.2">
      <c r="B36" s="143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56"/>
      <c r="N36" s="156"/>
      <c r="O36" s="156"/>
      <c r="P36" s="151"/>
    </row>
    <row r="37" spans="2:16" ht="15" x14ac:dyDescent="0.25">
      <c r="B37" s="143"/>
      <c r="C37" s="144"/>
      <c r="D37" s="144"/>
      <c r="E37" s="144"/>
      <c r="F37" s="259" t="s">
        <v>285</v>
      </c>
      <c r="G37" s="259"/>
      <c r="H37" s="259"/>
      <c r="I37" s="259"/>
      <c r="J37" s="259"/>
      <c r="K37" s="259"/>
      <c r="L37" s="165" t="str">
        <f>IF(G21='Tabla Viáticos'!A2,"CLP $","USD $")</f>
        <v>USD $</v>
      </c>
      <c r="M37" s="256" t="e">
        <f>+M35+M33</f>
        <v>#N/A</v>
      </c>
      <c r="N37" s="257"/>
      <c r="O37" s="258"/>
      <c r="P37" s="151"/>
    </row>
    <row r="38" spans="2:16" x14ac:dyDescent="0.2">
      <c r="B38" s="143"/>
      <c r="C38" s="144"/>
      <c r="D38" s="144"/>
      <c r="E38" s="144"/>
      <c r="F38" s="144"/>
      <c r="G38" s="144"/>
      <c r="H38" s="144"/>
      <c r="I38" s="144"/>
      <c r="J38" s="144"/>
      <c r="K38" s="144"/>
      <c r="L38" s="144"/>
      <c r="M38" s="156"/>
      <c r="N38" s="156"/>
      <c r="O38" s="156"/>
      <c r="P38" s="151"/>
    </row>
    <row r="39" spans="2:16" ht="15" x14ac:dyDescent="0.25">
      <c r="B39" s="143"/>
      <c r="C39" s="144"/>
      <c r="D39" s="166" t="s">
        <v>33</v>
      </c>
      <c r="E39" s="166"/>
      <c r="F39" s="166"/>
      <c r="G39" s="166"/>
      <c r="H39" s="166"/>
      <c r="I39" s="166"/>
      <c r="J39" s="166"/>
      <c r="K39" s="166"/>
      <c r="L39" s="167" t="s">
        <v>13</v>
      </c>
      <c r="M39" s="307" t="e">
        <f>IF(L37="USD $",M37*SOLICITUD!O40,JUSTIFICACIÓN!M37)</f>
        <v>#N/A</v>
      </c>
      <c r="N39" s="257"/>
      <c r="O39" s="258"/>
      <c r="P39" s="151"/>
    </row>
    <row r="40" spans="2:16" ht="15" x14ac:dyDescent="0.25">
      <c r="B40" s="143"/>
      <c r="C40" s="144"/>
      <c r="D40" s="166"/>
      <c r="E40" s="166"/>
      <c r="F40" s="166"/>
      <c r="G40" s="166"/>
      <c r="H40" s="166"/>
      <c r="I40" s="166"/>
      <c r="J40" s="166"/>
      <c r="K40" s="166"/>
      <c r="L40" s="168"/>
      <c r="M40" s="169"/>
      <c r="N40" s="169"/>
      <c r="O40" s="169"/>
      <c r="P40" s="151"/>
    </row>
    <row r="41" spans="2:16" ht="15" x14ac:dyDescent="0.25">
      <c r="B41" s="143"/>
      <c r="C41" s="144"/>
      <c r="D41" s="166" t="s">
        <v>34</v>
      </c>
      <c r="E41" s="166"/>
      <c r="F41" s="166"/>
      <c r="G41" s="166"/>
      <c r="H41" s="166"/>
      <c r="I41" s="166"/>
      <c r="J41" s="166"/>
      <c r="K41" s="166"/>
      <c r="L41" s="167" t="s">
        <v>13</v>
      </c>
      <c r="M41" s="307" t="e">
        <f>MIN(SOLICITUD!L54,SOLICITUD!L57)</f>
        <v>#N/A</v>
      </c>
      <c r="N41" s="257"/>
      <c r="O41" s="258"/>
      <c r="P41" s="151"/>
    </row>
    <row r="42" spans="2:16" ht="15" x14ac:dyDescent="0.25">
      <c r="B42" s="143"/>
      <c r="C42" s="144"/>
      <c r="D42" s="166"/>
      <c r="E42" s="166"/>
      <c r="F42" s="166"/>
      <c r="G42" s="166"/>
      <c r="H42" s="166"/>
      <c r="I42" s="166"/>
      <c r="J42" s="166"/>
      <c r="K42" s="166"/>
      <c r="L42" s="168"/>
      <c r="M42" s="169"/>
      <c r="N42" s="169"/>
      <c r="O42" s="169"/>
      <c r="P42" s="151"/>
    </row>
    <row r="43" spans="2:16" ht="15" x14ac:dyDescent="0.25">
      <c r="B43" s="143"/>
      <c r="C43" s="144"/>
      <c r="D43" s="166" t="s">
        <v>297</v>
      </c>
      <c r="E43" s="166"/>
      <c r="F43" s="166"/>
      <c r="G43" s="166"/>
      <c r="H43" s="166"/>
      <c r="I43" s="166"/>
      <c r="J43" s="166"/>
      <c r="K43" s="166"/>
      <c r="L43" s="167" t="s">
        <v>13</v>
      </c>
      <c r="M43" s="307" t="e">
        <f>IF(SOLICITUD!L57&lt;SOLICITUD!L54,0,M39-M41)</f>
        <v>#N/A</v>
      </c>
      <c r="N43" s="257"/>
      <c r="O43" s="258"/>
      <c r="P43" s="145"/>
    </row>
    <row r="44" spans="2:16" x14ac:dyDescent="0.2">
      <c r="B44" s="7"/>
      <c r="C44" s="1"/>
      <c r="D44" s="1"/>
      <c r="E44" s="1"/>
      <c r="F44" s="1"/>
      <c r="L44" s="46"/>
      <c r="M44" s="47"/>
      <c r="N44" s="48"/>
      <c r="O44" s="48"/>
      <c r="P44" s="5"/>
    </row>
    <row r="45" spans="2:16" x14ac:dyDescent="0.2">
      <c r="B45" s="7"/>
      <c r="G45" s="1"/>
      <c r="H45" s="4"/>
      <c r="N45" s="1"/>
      <c r="O45" s="1"/>
      <c r="P45" s="5"/>
    </row>
    <row r="46" spans="2:16" ht="15" customHeight="1" x14ac:dyDescent="0.25">
      <c r="B46" s="277" t="s">
        <v>286</v>
      </c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9"/>
    </row>
    <row r="47" spans="2:16" ht="15" thickBot="1" x14ac:dyDescent="0.25">
      <c r="B47" s="143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5"/>
    </row>
    <row r="48" spans="2:16" ht="30" customHeight="1" thickBot="1" x14ac:dyDescent="0.25">
      <c r="B48" s="143"/>
      <c r="C48" s="317" t="s">
        <v>20</v>
      </c>
      <c r="D48" s="319"/>
      <c r="E48" s="318" t="s">
        <v>264</v>
      </c>
      <c r="F48" s="319"/>
      <c r="G48" s="144"/>
      <c r="H48" s="144"/>
      <c r="I48" s="144"/>
      <c r="J48" s="144"/>
      <c r="K48" s="144"/>
      <c r="L48" s="144"/>
      <c r="M48" s="144"/>
      <c r="N48" s="144"/>
      <c r="O48" s="144"/>
      <c r="P48" s="145"/>
    </row>
    <row r="49" spans="2:16" x14ac:dyDescent="0.2">
      <c r="B49" s="143"/>
      <c r="C49" s="332"/>
      <c r="D49" s="333"/>
      <c r="E49" s="334"/>
      <c r="F49" s="333"/>
      <c r="G49" s="144"/>
      <c r="H49" s="144"/>
      <c r="I49" s="144"/>
      <c r="J49" s="144"/>
      <c r="K49" s="144"/>
      <c r="L49" s="144"/>
      <c r="M49" s="144"/>
      <c r="N49" s="144"/>
      <c r="O49" s="144"/>
      <c r="P49" s="145"/>
    </row>
    <row r="50" spans="2:16" x14ac:dyDescent="0.2">
      <c r="B50" s="143"/>
      <c r="C50" s="326"/>
      <c r="D50" s="327"/>
      <c r="E50" s="335"/>
      <c r="F50" s="327"/>
      <c r="G50" s="144"/>
      <c r="H50" s="144"/>
      <c r="I50" s="144"/>
      <c r="J50" s="144"/>
      <c r="K50" s="144"/>
      <c r="L50" s="144"/>
      <c r="M50" s="144"/>
      <c r="N50" s="144"/>
      <c r="O50" s="144"/>
      <c r="P50" s="145"/>
    </row>
    <row r="51" spans="2:16" x14ac:dyDescent="0.2">
      <c r="B51" s="143"/>
      <c r="C51" s="326"/>
      <c r="D51" s="327"/>
      <c r="E51" s="335"/>
      <c r="F51" s="327"/>
      <c r="G51" s="144"/>
      <c r="H51" s="144"/>
      <c r="I51" s="144"/>
      <c r="J51" s="144"/>
      <c r="K51" s="144"/>
      <c r="L51" s="144"/>
      <c r="M51" s="144"/>
      <c r="N51" s="144"/>
      <c r="O51" s="144"/>
      <c r="P51" s="145"/>
    </row>
    <row r="52" spans="2:16" hidden="1" x14ac:dyDescent="0.2">
      <c r="B52" s="143"/>
      <c r="C52" s="326"/>
      <c r="D52" s="327"/>
      <c r="E52" s="335"/>
      <c r="F52" s="327"/>
      <c r="G52" s="144"/>
      <c r="H52" s="144"/>
      <c r="I52" s="144"/>
      <c r="J52" s="144"/>
      <c r="K52" s="144"/>
      <c r="L52" s="144"/>
      <c r="M52" s="144"/>
      <c r="N52" s="144"/>
      <c r="O52" s="144"/>
      <c r="P52" s="145"/>
    </row>
    <row r="53" spans="2:16" ht="15" thickBot="1" x14ac:dyDescent="0.25">
      <c r="B53" s="143"/>
      <c r="C53" s="328" t="s">
        <v>21</v>
      </c>
      <c r="D53" s="329"/>
      <c r="E53" s="314" t="s">
        <v>21</v>
      </c>
      <c r="F53" s="329"/>
      <c r="G53" s="144"/>
      <c r="H53" s="144"/>
      <c r="I53" s="144"/>
      <c r="J53" s="144"/>
      <c r="K53" s="144"/>
      <c r="L53" s="146"/>
      <c r="M53" s="146"/>
      <c r="N53" s="146"/>
      <c r="O53" s="146"/>
      <c r="P53" s="147"/>
    </row>
    <row r="54" spans="2:16" x14ac:dyDescent="0.2">
      <c r="B54" s="143"/>
      <c r="C54" s="330"/>
      <c r="D54" s="331"/>
      <c r="E54" s="336"/>
      <c r="F54" s="331"/>
      <c r="G54" s="144"/>
      <c r="H54" s="144"/>
      <c r="I54" s="144"/>
      <c r="J54" s="144"/>
      <c r="K54" s="144"/>
      <c r="L54" s="146"/>
      <c r="M54" s="146"/>
      <c r="N54" s="146"/>
      <c r="O54" s="146"/>
      <c r="P54" s="147"/>
    </row>
    <row r="55" spans="2:16" x14ac:dyDescent="0.2">
      <c r="B55" s="143"/>
      <c r="C55" s="326"/>
      <c r="D55" s="327"/>
      <c r="E55" s="335"/>
      <c r="F55" s="327"/>
      <c r="G55" s="144"/>
      <c r="H55" s="144"/>
      <c r="I55" s="144"/>
      <c r="J55" s="144"/>
      <c r="K55" s="144"/>
      <c r="L55" s="146"/>
      <c r="M55" s="146"/>
      <c r="N55" s="146"/>
      <c r="O55" s="146"/>
      <c r="P55" s="147"/>
    </row>
    <row r="56" spans="2:16" ht="15" thickBot="1" x14ac:dyDescent="0.25">
      <c r="B56" s="143"/>
      <c r="C56" s="328" t="s">
        <v>22</v>
      </c>
      <c r="D56" s="329"/>
      <c r="E56" s="314" t="s">
        <v>22</v>
      </c>
      <c r="F56" s="329"/>
      <c r="G56" s="144"/>
      <c r="H56" s="144"/>
      <c r="I56" s="144"/>
      <c r="J56" s="144"/>
      <c r="K56" s="144"/>
      <c r="L56" s="144"/>
      <c r="M56" s="144"/>
      <c r="N56" s="144"/>
      <c r="O56" s="144"/>
      <c r="P56" s="145"/>
    </row>
    <row r="57" spans="2:16" x14ac:dyDescent="0.2">
      <c r="B57" s="143"/>
      <c r="C57" s="144"/>
      <c r="D57" s="144"/>
      <c r="E57" s="144"/>
      <c r="F57" s="144"/>
      <c r="G57" s="144"/>
      <c r="H57" s="144"/>
      <c r="I57" s="144"/>
      <c r="J57" s="144"/>
      <c r="K57" s="180"/>
      <c r="L57" s="144"/>
      <c r="M57" s="144"/>
      <c r="N57" s="144"/>
      <c r="O57" s="144"/>
      <c r="P57" s="145"/>
    </row>
    <row r="58" spans="2:16" x14ac:dyDescent="0.2">
      <c r="B58" s="143"/>
      <c r="C58" s="144"/>
      <c r="D58" s="144"/>
      <c r="E58" s="144"/>
      <c r="F58" s="144"/>
      <c r="G58" s="144"/>
      <c r="H58" s="144"/>
      <c r="I58" s="144"/>
      <c r="J58" s="144"/>
      <c r="K58" s="180"/>
      <c r="L58" s="144"/>
      <c r="M58" s="144"/>
      <c r="N58" s="144"/>
      <c r="O58" s="144"/>
      <c r="P58" s="145"/>
    </row>
    <row r="59" spans="2:16" x14ac:dyDescent="0.2">
      <c r="B59" s="148"/>
      <c r="C59" s="136" t="s">
        <v>23</v>
      </c>
      <c r="D59" s="281" t="s">
        <v>24</v>
      </c>
      <c r="E59" s="290"/>
      <c r="F59" s="290"/>
      <c r="G59" s="282"/>
      <c r="H59" s="149"/>
      <c r="I59" s="149"/>
      <c r="J59" s="149"/>
      <c r="K59" s="149"/>
      <c r="L59" s="144"/>
      <c r="M59" s="144"/>
      <c r="N59" s="144"/>
      <c r="O59" s="144"/>
      <c r="P59" s="145"/>
    </row>
    <row r="60" spans="2:16" x14ac:dyDescent="0.2">
      <c r="B60" s="148"/>
      <c r="C60" s="136" t="s">
        <v>25</v>
      </c>
      <c r="D60" s="281"/>
      <c r="E60" s="282"/>
      <c r="F60" s="149"/>
      <c r="G60" s="280"/>
      <c r="H60" s="280"/>
      <c r="I60" s="280"/>
      <c r="J60" s="280"/>
      <c r="K60" s="280"/>
      <c r="L60" s="150"/>
      <c r="M60" s="150"/>
      <c r="N60" s="146"/>
      <c r="O60" s="146"/>
      <c r="P60" s="145"/>
    </row>
    <row r="61" spans="2:16" x14ac:dyDescent="0.2">
      <c r="B61" s="148"/>
      <c r="C61" s="136" t="s">
        <v>26</v>
      </c>
      <c r="D61" s="275"/>
      <c r="E61" s="276"/>
      <c r="F61" s="149"/>
      <c r="G61" s="149"/>
      <c r="H61" s="149"/>
      <c r="I61" s="149"/>
      <c r="J61" s="149"/>
      <c r="K61" s="149"/>
      <c r="L61" s="144"/>
      <c r="M61" s="144"/>
      <c r="N61" s="144"/>
      <c r="O61" s="144"/>
      <c r="P61" s="145"/>
    </row>
    <row r="62" spans="2:16" x14ac:dyDescent="0.2">
      <c r="B62" s="143"/>
      <c r="C62" s="144"/>
      <c r="D62" s="144"/>
      <c r="E62" s="144"/>
      <c r="F62" s="144"/>
      <c r="G62" s="144"/>
      <c r="H62" s="144"/>
      <c r="I62" s="144"/>
      <c r="J62" s="144"/>
      <c r="K62" s="144"/>
      <c r="L62" s="144"/>
      <c r="M62" s="144"/>
      <c r="N62" s="144"/>
      <c r="O62" s="144"/>
      <c r="P62" s="145"/>
    </row>
    <row r="63" spans="2:16" x14ac:dyDescent="0.2"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40"/>
    </row>
    <row r="64" spans="2:16" x14ac:dyDescent="0.2"/>
    <row r="65" x14ac:dyDescent="0.2"/>
    <row r="66" x14ac:dyDescent="0.2"/>
    <row r="67" x14ac:dyDescent="0.2"/>
    <row r="68" x14ac:dyDescent="0.2"/>
    <row r="69" x14ac:dyDescent="0.2"/>
    <row r="70" x14ac:dyDescent="0.2"/>
    <row r="71" x14ac:dyDescent="0.2"/>
  </sheetData>
  <sheetProtection algorithmName="SHA-512" hashValue="sNlwQXSgZQJgtc1uP3j4dLMPMbhT+3g8MZFDFVxsmQYmlWLK9bPR5B7Ti+zFsmXpAk/9y7VuKzxkhEriVKleMw==" saltValue="udV+ledC5SHOEyILgYVj9w==" spinCount="100000" sheet="1" objects="1" scenarios="1"/>
  <mergeCells count="43">
    <mergeCell ref="C54:D55"/>
    <mergeCell ref="E54:F55"/>
    <mergeCell ref="M41:O41"/>
    <mergeCell ref="M43:O43"/>
    <mergeCell ref="C48:D48"/>
    <mergeCell ref="E48:F48"/>
    <mergeCell ref="E53:F53"/>
    <mergeCell ref="E49:F52"/>
    <mergeCell ref="C49:D52"/>
    <mergeCell ref="M3:O3"/>
    <mergeCell ref="E17:G17"/>
    <mergeCell ref="G21:K21"/>
    <mergeCell ref="M4:O4"/>
    <mergeCell ref="N12:O12"/>
    <mergeCell ref="N13:O13"/>
    <mergeCell ref="E11:O11"/>
    <mergeCell ref="M16:N16"/>
    <mergeCell ref="B2:D7"/>
    <mergeCell ref="E2:L7"/>
    <mergeCell ref="D61:E61"/>
    <mergeCell ref="B8:P8"/>
    <mergeCell ref="B19:P19"/>
    <mergeCell ref="B46:P46"/>
    <mergeCell ref="C53:D53"/>
    <mergeCell ref="C56:D56"/>
    <mergeCell ref="G60:K60"/>
    <mergeCell ref="D60:E60"/>
    <mergeCell ref="G23:I23"/>
    <mergeCell ref="M23:O23"/>
    <mergeCell ref="M31:O31"/>
    <mergeCell ref="M33:O33"/>
    <mergeCell ref="M35:O35"/>
    <mergeCell ref="D59:G59"/>
    <mergeCell ref="E56:F56"/>
    <mergeCell ref="M37:O37"/>
    <mergeCell ref="F37:K37"/>
    <mergeCell ref="I25:K25"/>
    <mergeCell ref="I27:K27"/>
    <mergeCell ref="I29:K29"/>
    <mergeCell ref="M27:O27"/>
    <mergeCell ref="M29:O29"/>
    <mergeCell ref="M25:O25"/>
    <mergeCell ref="M39:O39"/>
  </mergeCells>
  <pageMargins left="0.7" right="0.7" top="0.75" bottom="0.75" header="0.3" footer="0.3"/>
  <pageSetup scale="64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9558F39-2E5B-40C9-876E-A68D695CBD62}">
          <x14:formula1>
            <xm:f>'Tabla Viáticos'!$B$1:$C$1</xm:f>
          </x14:formula1>
          <xm:sqref>E17:G17</xm:sqref>
        </x14:dataValidation>
        <x14:dataValidation type="list" allowBlank="1" showInputMessage="1" showErrorMessage="1" xr:uid="{67F795C6-B00B-4D92-8EC2-651686BFEB50}">
          <x14:formula1>
            <xm:f>'Tabla Viáticos'!$A$2:$A$217</xm:f>
          </x14:formula1>
          <xm:sqref>G21:K21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7"/>
  <sheetViews>
    <sheetView workbookViewId="0">
      <selection activeCell="C17" sqref="C17"/>
    </sheetView>
  </sheetViews>
  <sheetFormatPr baseColWidth="10" defaultColWidth="19.28515625" defaultRowHeight="15" x14ac:dyDescent="0.25"/>
  <cols>
    <col min="1" max="1" width="48.140625" customWidth="1"/>
    <col min="2" max="4" width="28" customWidth="1"/>
    <col min="5" max="5" width="28" hidden="1" customWidth="1"/>
    <col min="6" max="6" width="1.140625" customWidth="1"/>
    <col min="7" max="7" width="29.85546875" bestFit="1" customWidth="1"/>
    <col min="8" max="8" width="1" customWidth="1"/>
    <col min="9" max="9" width="50.85546875" bestFit="1" customWidth="1"/>
  </cols>
  <sheetData>
    <row r="1" spans="1:10" ht="15.75" thickBot="1" x14ac:dyDescent="0.3">
      <c r="A1" s="66" t="s">
        <v>35</v>
      </c>
      <c r="B1" s="66" t="s">
        <v>36</v>
      </c>
      <c r="C1" s="66" t="s">
        <v>3</v>
      </c>
      <c r="D1" s="66" t="s">
        <v>37</v>
      </c>
      <c r="E1" s="66" t="s">
        <v>38</v>
      </c>
      <c r="G1" t="s">
        <v>4</v>
      </c>
      <c r="I1" s="67" t="s">
        <v>278</v>
      </c>
      <c r="J1" s="68" t="s">
        <v>279</v>
      </c>
    </row>
    <row r="2" spans="1:10" ht="15.75" thickBot="1" x14ac:dyDescent="0.3">
      <c r="A2" s="69" t="s">
        <v>7</v>
      </c>
      <c r="B2" s="70">
        <f>+SOLICITUD!O43</f>
        <v>0</v>
      </c>
      <c r="C2" s="70">
        <f>+SOLICITUD!O43</f>
        <v>0</v>
      </c>
      <c r="D2" s="71">
        <f>+IF(SOLICITUD!E16=Tabla1[[#Headers],[Autoridades Superiores]],3,2.2)</f>
        <v>2.2000000000000002</v>
      </c>
      <c r="E2" s="72"/>
      <c r="G2" t="s">
        <v>39</v>
      </c>
      <c r="I2" s="73" t="s">
        <v>36</v>
      </c>
      <c r="J2" s="74">
        <v>200</v>
      </c>
    </row>
    <row r="3" spans="1:10" ht="15.75" thickBot="1" x14ac:dyDescent="0.3">
      <c r="A3" s="69" t="s">
        <v>40</v>
      </c>
      <c r="B3" s="70">
        <v>327</v>
      </c>
      <c r="C3" s="70">
        <v>294</v>
      </c>
      <c r="D3" s="71">
        <v>1.63</v>
      </c>
      <c r="E3" s="72"/>
      <c r="G3" t="s">
        <v>41</v>
      </c>
      <c r="I3" s="75" t="s">
        <v>3</v>
      </c>
      <c r="J3" s="76">
        <v>180</v>
      </c>
    </row>
    <row r="4" spans="1:10" ht="15.75" thickBot="1" x14ac:dyDescent="0.3">
      <c r="A4" s="69" t="s">
        <v>42</v>
      </c>
      <c r="B4" s="70">
        <v>290</v>
      </c>
      <c r="C4" s="70">
        <v>261</v>
      </c>
      <c r="D4" s="71">
        <v>1.45</v>
      </c>
      <c r="E4" s="72"/>
      <c r="G4" t="s">
        <v>43</v>
      </c>
    </row>
    <row r="5" spans="1:10" ht="15.75" thickBot="1" x14ac:dyDescent="0.3">
      <c r="A5" s="77" t="s">
        <v>8</v>
      </c>
      <c r="B5" s="78">
        <v>385</v>
      </c>
      <c r="C5" s="78">
        <v>346</v>
      </c>
      <c r="D5" s="79">
        <v>1.92</v>
      </c>
      <c r="E5" s="72"/>
      <c r="G5" t="s">
        <v>44</v>
      </c>
    </row>
    <row r="6" spans="1:10" ht="15.75" thickBot="1" x14ac:dyDescent="0.3">
      <c r="A6" s="80" t="s">
        <v>45</v>
      </c>
      <c r="B6" s="81">
        <v>375</v>
      </c>
      <c r="C6" s="81">
        <v>338</v>
      </c>
      <c r="D6" s="82">
        <v>1.88</v>
      </c>
      <c r="E6" s="72"/>
      <c r="G6" t="s">
        <v>46</v>
      </c>
    </row>
    <row r="7" spans="1:10" ht="15.75" thickBot="1" x14ac:dyDescent="0.3">
      <c r="A7" s="80" t="s">
        <v>47</v>
      </c>
      <c r="B7" s="81">
        <v>375</v>
      </c>
      <c r="C7" s="81">
        <v>338</v>
      </c>
      <c r="D7" s="82">
        <v>1.88</v>
      </c>
      <c r="E7" s="72"/>
      <c r="G7" t="s">
        <v>48</v>
      </c>
    </row>
    <row r="8" spans="1:10" ht="15.75" thickBot="1" x14ac:dyDescent="0.3">
      <c r="A8" s="80" t="s">
        <v>49</v>
      </c>
      <c r="B8" s="81">
        <v>380</v>
      </c>
      <c r="C8" s="81">
        <v>342</v>
      </c>
      <c r="D8" s="82">
        <v>1.9</v>
      </c>
      <c r="E8" s="72"/>
      <c r="G8" t="s">
        <v>50</v>
      </c>
    </row>
    <row r="9" spans="1:10" ht="15.75" thickBot="1" x14ac:dyDescent="0.3">
      <c r="A9" s="80" t="s">
        <v>51</v>
      </c>
      <c r="B9" s="81">
        <v>395</v>
      </c>
      <c r="C9" s="81">
        <v>355</v>
      </c>
      <c r="D9" s="82">
        <v>1.97</v>
      </c>
      <c r="E9" s="72"/>
      <c r="G9" t="s">
        <v>52</v>
      </c>
    </row>
    <row r="10" spans="1:10" ht="15.75" thickBot="1" x14ac:dyDescent="0.3">
      <c r="A10" s="63" t="s">
        <v>53</v>
      </c>
      <c r="B10" s="83">
        <v>385</v>
      </c>
      <c r="C10" s="83">
        <v>346</v>
      </c>
      <c r="D10" s="64">
        <v>1.92</v>
      </c>
      <c r="E10" s="72" t="s">
        <v>54</v>
      </c>
      <c r="G10" t="s">
        <v>55</v>
      </c>
    </row>
    <row r="11" spans="1:10" ht="15.75" thickBot="1" x14ac:dyDescent="0.3">
      <c r="A11" s="84" t="s">
        <v>56</v>
      </c>
      <c r="B11" s="85">
        <v>340</v>
      </c>
      <c r="C11" s="85">
        <v>306</v>
      </c>
      <c r="D11" s="72">
        <v>1.7</v>
      </c>
      <c r="E11" s="72"/>
      <c r="G11" t="s">
        <v>57</v>
      </c>
    </row>
    <row r="12" spans="1:10" ht="15.75" thickBot="1" x14ac:dyDescent="0.3">
      <c r="A12" s="69" t="s">
        <v>58</v>
      </c>
      <c r="B12" s="70">
        <v>440</v>
      </c>
      <c r="C12" s="70">
        <v>396</v>
      </c>
      <c r="D12" s="71">
        <v>2.2000000000000002</v>
      </c>
      <c r="E12" s="72"/>
      <c r="G12" t="s">
        <v>59</v>
      </c>
    </row>
    <row r="13" spans="1:10" ht="15.75" thickBot="1" x14ac:dyDescent="0.3">
      <c r="A13" s="69" t="s">
        <v>60</v>
      </c>
      <c r="B13" s="70">
        <v>340</v>
      </c>
      <c r="C13" s="70">
        <v>306</v>
      </c>
      <c r="D13" s="71">
        <v>1.7</v>
      </c>
      <c r="E13" s="72"/>
      <c r="G13" t="s">
        <v>61</v>
      </c>
    </row>
    <row r="14" spans="1:10" ht="15.75" thickBot="1" x14ac:dyDescent="0.3">
      <c r="A14" s="69" t="s">
        <v>62</v>
      </c>
      <c r="B14" s="70">
        <v>331</v>
      </c>
      <c r="C14" s="70">
        <v>298</v>
      </c>
      <c r="D14" s="71">
        <v>1.66</v>
      </c>
      <c r="E14" s="72"/>
      <c r="G14" t="s">
        <v>63</v>
      </c>
    </row>
    <row r="15" spans="1:10" ht="15.75" thickBot="1" x14ac:dyDescent="0.3">
      <c r="A15" s="69" t="s">
        <v>64</v>
      </c>
      <c r="B15" s="70">
        <v>350</v>
      </c>
      <c r="C15" s="70">
        <v>315</v>
      </c>
      <c r="D15" s="71">
        <v>1.75</v>
      </c>
      <c r="E15" s="72"/>
    </row>
    <row r="16" spans="1:10" ht="15.75" thickBot="1" x14ac:dyDescent="0.3">
      <c r="A16" s="69" t="s">
        <v>65</v>
      </c>
      <c r="B16" s="70">
        <v>305</v>
      </c>
      <c r="C16" s="70">
        <v>275</v>
      </c>
      <c r="D16" s="71">
        <v>1.53</v>
      </c>
      <c r="E16" s="72"/>
    </row>
    <row r="17" spans="1:8" ht="15.75" thickBot="1" x14ac:dyDescent="0.3">
      <c r="A17" s="69" t="s">
        <v>66</v>
      </c>
      <c r="B17" s="70">
        <v>372</v>
      </c>
      <c r="C17" s="70">
        <v>335</v>
      </c>
      <c r="D17" s="71">
        <v>1.86</v>
      </c>
      <c r="E17" s="72"/>
    </row>
    <row r="18" spans="1:8" ht="15.75" thickBot="1" x14ac:dyDescent="0.3">
      <c r="A18" s="69" t="s">
        <v>67</v>
      </c>
      <c r="B18" s="70">
        <v>288</v>
      </c>
      <c r="C18" s="70">
        <v>259</v>
      </c>
      <c r="D18" s="71">
        <v>1.44</v>
      </c>
      <c r="E18" s="72"/>
    </row>
    <row r="19" spans="1:8" ht="15.75" thickBot="1" x14ac:dyDescent="0.3">
      <c r="A19" s="69" t="s">
        <v>68</v>
      </c>
      <c r="B19" s="70">
        <v>454</v>
      </c>
      <c r="C19" s="70">
        <v>409</v>
      </c>
      <c r="D19" s="71">
        <v>2.27</v>
      </c>
      <c r="E19" s="72"/>
      <c r="G19" s="86"/>
      <c r="H19" s="86"/>
    </row>
    <row r="20" spans="1:8" ht="15.75" thickBot="1" x14ac:dyDescent="0.3">
      <c r="A20" s="69" t="s">
        <v>69</v>
      </c>
      <c r="B20" s="70">
        <v>340</v>
      </c>
      <c r="C20" s="70">
        <v>306</v>
      </c>
      <c r="D20" s="71">
        <v>1.7</v>
      </c>
      <c r="E20" s="72"/>
    </row>
    <row r="21" spans="1:8" ht="15.75" thickBot="1" x14ac:dyDescent="0.3">
      <c r="A21" s="69" t="s">
        <v>70</v>
      </c>
      <c r="B21" s="70">
        <v>342</v>
      </c>
      <c r="C21" s="70">
        <v>307</v>
      </c>
      <c r="D21" s="71">
        <v>1.71</v>
      </c>
      <c r="E21" s="72"/>
    </row>
    <row r="22" spans="1:8" ht="15.75" thickBot="1" x14ac:dyDescent="0.3">
      <c r="A22" s="69" t="s">
        <v>71</v>
      </c>
      <c r="B22" s="70">
        <v>301</v>
      </c>
      <c r="C22" s="70">
        <v>271</v>
      </c>
      <c r="D22" s="71">
        <v>1.51</v>
      </c>
      <c r="E22" s="72"/>
    </row>
    <row r="23" spans="1:8" ht="15.75" thickBot="1" x14ac:dyDescent="0.3">
      <c r="A23" s="69" t="s">
        <v>72</v>
      </c>
      <c r="B23" s="70">
        <v>387</v>
      </c>
      <c r="C23" s="70">
        <v>349</v>
      </c>
      <c r="D23" s="71">
        <v>1.94</v>
      </c>
      <c r="E23" s="72"/>
    </row>
    <row r="24" spans="1:8" ht="15.75" thickBot="1" x14ac:dyDescent="0.3">
      <c r="A24" s="69" t="s">
        <v>73</v>
      </c>
      <c r="B24" s="70">
        <v>331</v>
      </c>
      <c r="C24" s="70">
        <v>298</v>
      </c>
      <c r="D24" s="71">
        <v>1.65</v>
      </c>
      <c r="E24" s="72"/>
    </row>
    <row r="25" spans="1:8" ht="15.75" thickBot="1" x14ac:dyDescent="0.3">
      <c r="A25" s="69" t="s">
        <v>74</v>
      </c>
      <c r="B25" s="70">
        <v>314</v>
      </c>
      <c r="C25" s="70">
        <v>283</v>
      </c>
      <c r="D25" s="71">
        <v>1.57</v>
      </c>
      <c r="E25" s="72"/>
    </row>
    <row r="26" spans="1:8" ht="15.75" thickBot="1" x14ac:dyDescent="0.3">
      <c r="A26" s="69" t="s">
        <v>75</v>
      </c>
      <c r="B26" s="70">
        <v>349</v>
      </c>
      <c r="C26" s="70">
        <v>314</v>
      </c>
      <c r="D26" s="71">
        <v>1.74</v>
      </c>
      <c r="E26" s="72"/>
    </row>
    <row r="27" spans="1:8" ht="15.75" thickBot="1" x14ac:dyDescent="0.3">
      <c r="A27" s="69" t="s">
        <v>76</v>
      </c>
      <c r="B27" s="70">
        <v>306</v>
      </c>
      <c r="C27" s="70">
        <v>275</v>
      </c>
      <c r="D27" s="71">
        <v>1.53</v>
      </c>
      <c r="E27" s="72"/>
    </row>
    <row r="28" spans="1:8" ht="15.75" thickBot="1" x14ac:dyDescent="0.3">
      <c r="A28" s="69" t="s">
        <v>77</v>
      </c>
      <c r="B28" s="70">
        <v>408</v>
      </c>
      <c r="C28" s="70">
        <v>367</v>
      </c>
      <c r="D28" s="71">
        <v>2.04</v>
      </c>
      <c r="E28" s="72"/>
    </row>
    <row r="29" spans="1:8" ht="15.75" thickBot="1" x14ac:dyDescent="0.3">
      <c r="A29" s="69" t="s">
        <v>78</v>
      </c>
      <c r="B29" s="70">
        <v>304</v>
      </c>
      <c r="C29" s="70">
        <v>273</v>
      </c>
      <c r="D29" s="71">
        <v>1.52</v>
      </c>
      <c r="E29" s="72"/>
    </row>
    <row r="30" spans="1:8" ht="15.75" thickBot="1" x14ac:dyDescent="0.3">
      <c r="A30" s="69" t="s">
        <v>79</v>
      </c>
      <c r="B30" s="70">
        <v>301</v>
      </c>
      <c r="C30" s="70">
        <v>271</v>
      </c>
      <c r="D30" s="71">
        <v>1.51</v>
      </c>
      <c r="E30" s="72"/>
    </row>
    <row r="31" spans="1:8" ht="15.75" thickBot="1" x14ac:dyDescent="0.3">
      <c r="A31" s="69" t="s">
        <v>80</v>
      </c>
      <c r="B31" s="70">
        <v>415</v>
      </c>
      <c r="C31" s="70">
        <v>373</v>
      </c>
      <c r="D31" s="71">
        <v>2.0699999999999998</v>
      </c>
      <c r="E31" s="72"/>
    </row>
    <row r="32" spans="1:8" ht="15.75" thickBot="1" x14ac:dyDescent="0.3">
      <c r="A32" s="69" t="s">
        <v>81</v>
      </c>
      <c r="B32" s="70">
        <v>305</v>
      </c>
      <c r="C32" s="70">
        <v>275</v>
      </c>
      <c r="D32" s="71">
        <v>1.53</v>
      </c>
      <c r="E32" s="72"/>
    </row>
    <row r="33" spans="1:9" ht="15.75" thickBot="1" x14ac:dyDescent="0.3">
      <c r="A33" s="69" t="s">
        <v>82</v>
      </c>
      <c r="B33" s="70">
        <v>306</v>
      </c>
      <c r="C33" s="70">
        <v>276</v>
      </c>
      <c r="D33" s="71">
        <v>1.53</v>
      </c>
      <c r="E33" s="72"/>
    </row>
    <row r="34" spans="1:9" ht="15.75" thickBot="1" x14ac:dyDescent="0.3">
      <c r="A34" s="80" t="s">
        <v>299</v>
      </c>
      <c r="B34" s="81">
        <v>153</v>
      </c>
      <c r="C34" s="81">
        <v>138</v>
      </c>
      <c r="D34" s="82">
        <v>0.77</v>
      </c>
      <c r="E34" s="72"/>
      <c r="G34" s="308"/>
      <c r="H34" s="308"/>
      <c r="I34" s="308"/>
    </row>
    <row r="35" spans="1:9" ht="15.75" thickBot="1" x14ac:dyDescent="0.3">
      <c r="A35" s="69" t="s">
        <v>83</v>
      </c>
      <c r="B35" s="70">
        <v>340</v>
      </c>
      <c r="C35" s="70">
        <v>306</v>
      </c>
      <c r="D35" s="71">
        <v>1.7</v>
      </c>
      <c r="E35" s="72"/>
    </row>
    <row r="36" spans="1:9" ht="15.75" thickBot="1" x14ac:dyDescent="0.3">
      <c r="A36" s="69" t="s">
        <v>84</v>
      </c>
      <c r="B36" s="70">
        <v>288</v>
      </c>
      <c r="C36" s="70">
        <v>259</v>
      </c>
      <c r="D36" s="71">
        <v>1.44</v>
      </c>
      <c r="E36" s="72"/>
    </row>
    <row r="37" spans="1:9" ht="15.75" thickBot="1" x14ac:dyDescent="0.3">
      <c r="A37" s="69" t="s">
        <v>85</v>
      </c>
      <c r="B37" s="70">
        <v>283</v>
      </c>
      <c r="C37" s="70">
        <v>255</v>
      </c>
      <c r="D37" s="71">
        <v>1.42</v>
      </c>
      <c r="E37" s="72"/>
    </row>
    <row r="38" spans="1:9" ht="15.75" thickBot="1" x14ac:dyDescent="0.3">
      <c r="A38" s="69" t="s">
        <v>86</v>
      </c>
      <c r="B38" s="70">
        <v>330</v>
      </c>
      <c r="C38" s="70">
        <v>297</v>
      </c>
      <c r="D38" s="71">
        <v>1.65</v>
      </c>
      <c r="E38" s="72"/>
    </row>
    <row r="39" spans="1:9" ht="15.75" thickBot="1" x14ac:dyDescent="0.3">
      <c r="A39" s="69" t="s">
        <v>87</v>
      </c>
      <c r="B39" s="70">
        <v>369</v>
      </c>
      <c r="C39" s="70">
        <v>332</v>
      </c>
      <c r="D39" s="71">
        <v>1.85</v>
      </c>
      <c r="E39" s="72"/>
    </row>
    <row r="40" spans="1:9" ht="15.75" thickBot="1" x14ac:dyDescent="0.3">
      <c r="A40" s="69" t="s">
        <v>88</v>
      </c>
      <c r="B40" s="70">
        <v>290</v>
      </c>
      <c r="C40" s="70">
        <v>261</v>
      </c>
      <c r="D40" s="71">
        <v>1.45</v>
      </c>
      <c r="E40" s="72"/>
    </row>
    <row r="41" spans="1:9" ht="15.75" thickBot="1" x14ac:dyDescent="0.3">
      <c r="A41" s="69" t="s">
        <v>89</v>
      </c>
      <c r="B41" s="70">
        <v>315</v>
      </c>
      <c r="C41" s="70">
        <v>284</v>
      </c>
      <c r="D41" s="71">
        <v>1.58</v>
      </c>
      <c r="E41" s="72"/>
    </row>
    <row r="42" spans="1:9" ht="15.75" thickBot="1" x14ac:dyDescent="0.3">
      <c r="A42" s="69" t="s">
        <v>90</v>
      </c>
      <c r="B42" s="70">
        <v>321</v>
      </c>
      <c r="C42" s="70">
        <v>289</v>
      </c>
      <c r="D42" s="71">
        <v>1.6</v>
      </c>
      <c r="E42" s="72"/>
    </row>
    <row r="43" spans="1:9" ht="15.75" thickBot="1" x14ac:dyDescent="0.3">
      <c r="A43" s="69" t="s">
        <v>91</v>
      </c>
      <c r="B43" s="70">
        <v>302</v>
      </c>
      <c r="C43" s="70">
        <v>272</v>
      </c>
      <c r="D43" s="71">
        <v>1.51</v>
      </c>
      <c r="E43" s="72"/>
    </row>
    <row r="44" spans="1:9" ht="15.75" thickBot="1" x14ac:dyDescent="0.3">
      <c r="A44" s="69" t="s">
        <v>92</v>
      </c>
      <c r="B44" s="70">
        <v>299</v>
      </c>
      <c r="C44" s="70">
        <v>269</v>
      </c>
      <c r="D44" s="71">
        <v>1.5</v>
      </c>
      <c r="E44" s="72"/>
    </row>
    <row r="45" spans="1:9" ht="15.75" thickBot="1" x14ac:dyDescent="0.3">
      <c r="A45" s="69" t="s">
        <v>93</v>
      </c>
      <c r="B45" s="70">
        <v>317</v>
      </c>
      <c r="C45" s="70">
        <v>286</v>
      </c>
      <c r="D45" s="71">
        <v>1.59</v>
      </c>
      <c r="E45" s="72"/>
    </row>
    <row r="46" spans="1:9" ht="15.75" thickBot="1" x14ac:dyDescent="0.3">
      <c r="A46" s="77" t="s">
        <v>94</v>
      </c>
      <c r="B46" s="78">
        <v>341</v>
      </c>
      <c r="C46" s="78">
        <v>307</v>
      </c>
      <c r="D46" s="79">
        <v>1.71</v>
      </c>
      <c r="E46" s="72"/>
    </row>
    <row r="47" spans="1:9" ht="15.75" thickBot="1" x14ac:dyDescent="0.3">
      <c r="A47" s="80" t="s">
        <v>95</v>
      </c>
      <c r="B47" s="81">
        <v>331</v>
      </c>
      <c r="C47" s="81">
        <v>298</v>
      </c>
      <c r="D47" s="82">
        <v>1.65</v>
      </c>
      <c r="E47" s="72"/>
    </row>
    <row r="48" spans="1:9" ht="15.75" thickBot="1" x14ac:dyDescent="0.3">
      <c r="A48" s="80" t="s">
        <v>96</v>
      </c>
      <c r="B48" s="81">
        <v>362</v>
      </c>
      <c r="C48" s="81">
        <v>325</v>
      </c>
      <c r="D48" s="82">
        <v>1.81</v>
      </c>
      <c r="E48" s="72"/>
    </row>
    <row r="49" spans="1:5" ht="15.75" thickBot="1" x14ac:dyDescent="0.3">
      <c r="A49" s="63" t="s">
        <v>97</v>
      </c>
      <c r="B49" s="83">
        <v>341</v>
      </c>
      <c r="C49" s="83">
        <v>307</v>
      </c>
      <c r="D49" s="65">
        <v>1.71</v>
      </c>
      <c r="E49" s="72" t="s">
        <v>54</v>
      </c>
    </row>
    <row r="50" spans="1:5" ht="15.75" thickBot="1" x14ac:dyDescent="0.3">
      <c r="A50" s="84" t="s">
        <v>98</v>
      </c>
      <c r="B50" s="85">
        <v>330</v>
      </c>
      <c r="C50" s="85">
        <v>297</v>
      </c>
      <c r="D50" s="72">
        <v>1.65</v>
      </c>
      <c r="E50" s="72"/>
    </row>
    <row r="51" spans="1:5" ht="15.75" thickBot="1" x14ac:dyDescent="0.3">
      <c r="A51" s="80" t="s">
        <v>99</v>
      </c>
      <c r="B51" s="81">
        <v>500</v>
      </c>
      <c r="C51" s="81">
        <v>450</v>
      </c>
      <c r="D51" s="82">
        <v>2.5</v>
      </c>
      <c r="E51" s="72"/>
    </row>
    <row r="52" spans="1:5" ht="15.75" thickBot="1" x14ac:dyDescent="0.3">
      <c r="A52" s="80" t="s">
        <v>100</v>
      </c>
      <c r="B52" s="81">
        <v>647</v>
      </c>
      <c r="C52" s="81">
        <v>583</v>
      </c>
      <c r="D52" s="82">
        <v>3.24</v>
      </c>
      <c r="E52" s="72"/>
    </row>
    <row r="53" spans="1:5" ht="15.75" thickBot="1" x14ac:dyDescent="0.3">
      <c r="A53" s="63" t="s">
        <v>101</v>
      </c>
      <c r="B53" s="83">
        <v>500</v>
      </c>
      <c r="C53" s="83">
        <v>450</v>
      </c>
      <c r="D53" s="64">
        <v>2.5</v>
      </c>
      <c r="E53" s="72" t="s">
        <v>54</v>
      </c>
    </row>
    <row r="54" spans="1:5" ht="15.75" thickBot="1" x14ac:dyDescent="0.3">
      <c r="A54" s="84" t="s">
        <v>102</v>
      </c>
      <c r="B54" s="85">
        <v>335</v>
      </c>
      <c r="C54" s="85">
        <v>302</v>
      </c>
      <c r="D54" s="72">
        <v>1.68</v>
      </c>
      <c r="E54" s="72"/>
    </row>
    <row r="55" spans="1:5" ht="15.75" thickBot="1" x14ac:dyDescent="0.3">
      <c r="A55" s="69" t="s">
        <v>103</v>
      </c>
      <c r="B55" s="70">
        <v>346</v>
      </c>
      <c r="C55" s="70">
        <v>311</v>
      </c>
      <c r="D55" s="71">
        <v>1.73</v>
      </c>
      <c r="E55" s="72"/>
    </row>
    <row r="56" spans="1:5" ht="15.75" thickBot="1" x14ac:dyDescent="0.3">
      <c r="A56" s="69" t="s">
        <v>104</v>
      </c>
      <c r="B56" s="70">
        <v>302</v>
      </c>
      <c r="C56" s="70">
        <v>272</v>
      </c>
      <c r="D56" s="71">
        <v>1.51</v>
      </c>
      <c r="E56" s="72"/>
    </row>
    <row r="57" spans="1:5" ht="15.75" thickBot="1" x14ac:dyDescent="0.3">
      <c r="A57" s="69" t="s">
        <v>105</v>
      </c>
      <c r="B57" s="70">
        <v>328</v>
      </c>
      <c r="C57" s="70">
        <v>295</v>
      </c>
      <c r="D57" s="71">
        <v>1.64</v>
      </c>
      <c r="E57" s="72"/>
    </row>
    <row r="58" spans="1:5" ht="15.75" thickBot="1" x14ac:dyDescent="0.3">
      <c r="A58" s="69" t="s">
        <v>106</v>
      </c>
      <c r="B58" s="70">
        <v>354</v>
      </c>
      <c r="C58" s="70">
        <v>319</v>
      </c>
      <c r="D58" s="71">
        <v>1.77</v>
      </c>
      <c r="E58" s="72"/>
    </row>
    <row r="59" spans="1:5" ht="15.75" thickBot="1" x14ac:dyDescent="0.3">
      <c r="A59" s="69" t="s">
        <v>107</v>
      </c>
      <c r="B59" s="70">
        <v>329</v>
      </c>
      <c r="C59" s="70">
        <v>296</v>
      </c>
      <c r="D59" s="71">
        <v>1.65</v>
      </c>
      <c r="E59" s="72"/>
    </row>
    <row r="60" spans="1:5" ht="15.75" thickBot="1" x14ac:dyDescent="0.3">
      <c r="A60" s="69" t="s">
        <v>108</v>
      </c>
      <c r="B60" s="70">
        <v>359</v>
      </c>
      <c r="C60" s="70">
        <v>323</v>
      </c>
      <c r="D60" s="71">
        <v>1.79</v>
      </c>
      <c r="E60" s="72"/>
    </row>
    <row r="61" spans="1:5" ht="15.75" thickBot="1" x14ac:dyDescent="0.3">
      <c r="A61" s="69" t="s">
        <v>109</v>
      </c>
      <c r="B61" s="70">
        <v>336</v>
      </c>
      <c r="C61" s="70">
        <v>302</v>
      </c>
      <c r="D61" s="71">
        <v>1.68</v>
      </c>
      <c r="E61" s="72"/>
    </row>
    <row r="62" spans="1:5" ht="15.75" thickBot="1" x14ac:dyDescent="0.3">
      <c r="A62" s="69" t="s">
        <v>110</v>
      </c>
      <c r="B62" s="70">
        <v>305</v>
      </c>
      <c r="C62" s="70">
        <v>275</v>
      </c>
      <c r="D62" s="71">
        <v>1.53</v>
      </c>
      <c r="E62" s="72"/>
    </row>
    <row r="63" spans="1:5" ht="15.75" thickBot="1" x14ac:dyDescent="0.3">
      <c r="A63" s="69" t="s">
        <v>111</v>
      </c>
      <c r="B63" s="70">
        <v>327</v>
      </c>
      <c r="C63" s="70">
        <v>295</v>
      </c>
      <c r="D63" s="71">
        <v>1.64</v>
      </c>
      <c r="E63" s="72"/>
    </row>
    <row r="64" spans="1:5" ht="15.75" thickBot="1" x14ac:dyDescent="0.3">
      <c r="A64" s="69" t="s">
        <v>112</v>
      </c>
      <c r="B64" s="70">
        <v>320</v>
      </c>
      <c r="C64" s="70">
        <v>288</v>
      </c>
      <c r="D64" s="71">
        <v>1.6</v>
      </c>
      <c r="E64" s="72"/>
    </row>
    <row r="65" spans="1:10" ht="15.75" thickBot="1" x14ac:dyDescent="0.3">
      <c r="A65" s="69" t="s">
        <v>113</v>
      </c>
      <c r="B65" s="70">
        <v>434</v>
      </c>
      <c r="C65" s="70">
        <v>390</v>
      </c>
      <c r="D65" s="71">
        <v>2.17</v>
      </c>
      <c r="E65" s="72"/>
    </row>
    <row r="66" spans="1:10" ht="15.75" thickBot="1" x14ac:dyDescent="0.3">
      <c r="A66" s="69" t="s">
        <v>114</v>
      </c>
      <c r="B66" s="70">
        <v>340</v>
      </c>
      <c r="C66" s="70">
        <v>306</v>
      </c>
      <c r="D66" s="71">
        <v>1.7</v>
      </c>
      <c r="E66" s="72"/>
    </row>
    <row r="67" spans="1:10" ht="15.75" thickBot="1" x14ac:dyDescent="0.3">
      <c r="A67" s="69" t="s">
        <v>115</v>
      </c>
      <c r="B67" s="70">
        <v>336</v>
      </c>
      <c r="C67" s="70">
        <v>302</v>
      </c>
      <c r="D67" s="71">
        <v>1.68</v>
      </c>
      <c r="E67" s="72"/>
    </row>
    <row r="68" spans="1:10" ht="15.75" thickBot="1" x14ac:dyDescent="0.3">
      <c r="A68" s="69" t="s">
        <v>116</v>
      </c>
      <c r="B68" s="70">
        <v>298</v>
      </c>
      <c r="C68" s="70">
        <v>268</v>
      </c>
      <c r="D68" s="71">
        <v>1.49</v>
      </c>
      <c r="E68" s="72"/>
    </row>
    <row r="69" spans="1:10" ht="15.75" thickBot="1" x14ac:dyDescent="0.3">
      <c r="A69" s="69" t="s">
        <v>117</v>
      </c>
      <c r="B69" s="70">
        <v>292</v>
      </c>
      <c r="C69" s="70">
        <v>263</v>
      </c>
      <c r="D69" s="71">
        <v>1.46</v>
      </c>
      <c r="E69" s="72"/>
    </row>
    <row r="70" spans="1:10" ht="15.75" thickBot="1" x14ac:dyDescent="0.3">
      <c r="A70" s="69" t="s">
        <v>118</v>
      </c>
      <c r="B70" s="70">
        <v>341</v>
      </c>
      <c r="C70" s="70">
        <v>307</v>
      </c>
      <c r="D70" s="71">
        <v>1.7</v>
      </c>
      <c r="E70" s="72"/>
    </row>
    <row r="71" spans="1:10" ht="15.75" thickBot="1" x14ac:dyDescent="0.3">
      <c r="A71" s="69" t="s">
        <v>119</v>
      </c>
      <c r="B71" s="70">
        <v>307</v>
      </c>
      <c r="C71" s="70">
        <v>276</v>
      </c>
      <c r="D71" s="71">
        <v>1.53</v>
      </c>
      <c r="E71" s="72"/>
    </row>
    <row r="72" spans="1:10" ht="15.75" thickBot="1" x14ac:dyDescent="0.3">
      <c r="A72" s="69" t="s">
        <v>120</v>
      </c>
      <c r="B72" s="70">
        <v>374</v>
      </c>
      <c r="C72" s="70">
        <v>337</v>
      </c>
      <c r="D72" s="71">
        <v>1.87</v>
      </c>
      <c r="E72" s="72"/>
    </row>
    <row r="73" spans="1:10" ht="15.75" thickBot="1" x14ac:dyDescent="0.3">
      <c r="A73" s="69" t="s">
        <v>121</v>
      </c>
      <c r="B73" s="70">
        <v>367</v>
      </c>
      <c r="C73" s="70">
        <v>331</v>
      </c>
      <c r="D73" s="71">
        <v>1.84</v>
      </c>
      <c r="E73" s="72"/>
    </row>
    <row r="74" spans="1:10" ht="15.75" thickBot="1" x14ac:dyDescent="0.3">
      <c r="A74" s="69" t="s">
        <v>122</v>
      </c>
      <c r="B74" s="70">
        <v>299</v>
      </c>
      <c r="C74" s="70">
        <v>269</v>
      </c>
      <c r="D74" s="71">
        <v>1.49</v>
      </c>
      <c r="E74" s="72"/>
      <c r="G74" s="308"/>
      <c r="H74" s="308"/>
      <c r="I74" s="308"/>
      <c r="J74" s="86"/>
    </row>
    <row r="75" spans="1:10" ht="15.75" thickBot="1" x14ac:dyDescent="0.3">
      <c r="A75" s="69" t="s">
        <v>123</v>
      </c>
      <c r="B75" s="70">
        <v>288</v>
      </c>
      <c r="C75" s="70">
        <v>259</v>
      </c>
      <c r="D75" s="71">
        <v>1.44</v>
      </c>
      <c r="E75" s="72"/>
    </row>
    <row r="76" spans="1:10" ht="15.75" thickBot="1" x14ac:dyDescent="0.3">
      <c r="A76" s="69" t="s">
        <v>124</v>
      </c>
      <c r="B76" s="70">
        <v>371</v>
      </c>
      <c r="C76" s="70">
        <v>334</v>
      </c>
      <c r="D76" s="71">
        <v>1.85</v>
      </c>
      <c r="E76" s="72"/>
    </row>
    <row r="77" spans="1:10" ht="15.75" thickBot="1" x14ac:dyDescent="0.3">
      <c r="A77" s="77" t="s">
        <v>125</v>
      </c>
      <c r="B77" s="78">
        <v>342</v>
      </c>
      <c r="C77" s="78">
        <v>307</v>
      </c>
      <c r="D77" s="79">
        <v>1.71</v>
      </c>
      <c r="E77" s="72"/>
      <c r="G77" s="86"/>
    </row>
    <row r="78" spans="1:10" ht="15.75" thickBot="1" x14ac:dyDescent="0.3">
      <c r="A78" s="80" t="s">
        <v>126</v>
      </c>
      <c r="B78" s="81">
        <v>327</v>
      </c>
      <c r="C78" s="81">
        <v>294</v>
      </c>
      <c r="D78" s="82">
        <v>1.63</v>
      </c>
      <c r="E78" s="72"/>
    </row>
    <row r="79" spans="1:10" ht="15.75" thickBot="1" x14ac:dyDescent="0.3">
      <c r="A79" s="80" t="s">
        <v>127</v>
      </c>
      <c r="B79" s="81">
        <v>365</v>
      </c>
      <c r="C79" s="81">
        <v>328</v>
      </c>
      <c r="D79" s="82">
        <v>1.82</v>
      </c>
      <c r="E79" s="72"/>
    </row>
    <row r="80" spans="1:10" ht="15.75" thickBot="1" x14ac:dyDescent="0.3">
      <c r="A80" s="80" t="s">
        <v>128</v>
      </c>
      <c r="B80" s="81">
        <v>534</v>
      </c>
      <c r="C80" s="81">
        <v>481</v>
      </c>
      <c r="D80" s="82">
        <v>2.67</v>
      </c>
      <c r="E80" s="72"/>
    </row>
    <row r="81" spans="1:5" ht="15.75" thickBot="1" x14ac:dyDescent="0.3">
      <c r="A81" s="63" t="s">
        <v>129</v>
      </c>
      <c r="B81" s="83">
        <f>+AVERAGE(B77:B79)</f>
        <v>344.66666666666669</v>
      </c>
      <c r="C81" s="83">
        <f t="shared" ref="C81:D81" si="0">+AVERAGE(C77:C79)</f>
        <v>309.66666666666669</v>
      </c>
      <c r="D81" s="64">
        <f t="shared" si="0"/>
        <v>1.72</v>
      </c>
      <c r="E81" s="72" t="s">
        <v>130</v>
      </c>
    </row>
    <row r="82" spans="1:5" ht="15.75" thickBot="1" x14ac:dyDescent="0.3">
      <c r="A82" s="84" t="s">
        <v>131</v>
      </c>
      <c r="B82" s="85">
        <v>313</v>
      </c>
      <c r="C82" s="85">
        <v>281</v>
      </c>
      <c r="D82" s="72">
        <v>1.56</v>
      </c>
      <c r="E82" s="72"/>
    </row>
    <row r="83" spans="1:5" ht="15.75" thickBot="1" x14ac:dyDescent="0.3">
      <c r="A83" s="69" t="s">
        <v>132</v>
      </c>
      <c r="B83" s="70">
        <v>323</v>
      </c>
      <c r="C83" s="70">
        <v>291</v>
      </c>
      <c r="D83" s="71">
        <v>1.62</v>
      </c>
      <c r="E83" s="72"/>
    </row>
    <row r="84" spans="1:5" ht="15.75" thickBot="1" x14ac:dyDescent="0.3">
      <c r="A84" s="69" t="s">
        <v>133</v>
      </c>
      <c r="B84" s="70">
        <v>345</v>
      </c>
      <c r="C84" s="70">
        <v>310</v>
      </c>
      <c r="D84" s="71">
        <v>1.72</v>
      </c>
      <c r="E84" s="72"/>
    </row>
    <row r="85" spans="1:5" ht="15.75" thickBot="1" x14ac:dyDescent="0.3">
      <c r="A85" s="69" t="s">
        <v>134</v>
      </c>
      <c r="B85" s="70">
        <v>319</v>
      </c>
      <c r="C85" s="70">
        <v>287</v>
      </c>
      <c r="D85" s="71">
        <v>1.59</v>
      </c>
      <c r="E85" s="72"/>
    </row>
    <row r="86" spans="1:5" ht="15.75" thickBot="1" x14ac:dyDescent="0.3">
      <c r="A86" s="69" t="s">
        <v>135</v>
      </c>
      <c r="B86" s="70">
        <v>326</v>
      </c>
      <c r="C86" s="70">
        <v>294</v>
      </c>
      <c r="D86" s="71">
        <v>1.63</v>
      </c>
      <c r="E86" s="72"/>
    </row>
    <row r="87" spans="1:5" ht="15.75" thickBot="1" x14ac:dyDescent="0.3">
      <c r="A87" s="69" t="s">
        <v>136</v>
      </c>
      <c r="B87" s="70">
        <v>403</v>
      </c>
      <c r="C87" s="70">
        <v>362</v>
      </c>
      <c r="D87" s="71">
        <v>2.0099999999999998</v>
      </c>
      <c r="E87" s="72"/>
    </row>
    <row r="88" spans="1:5" ht="15.75" thickBot="1" x14ac:dyDescent="0.3">
      <c r="A88" s="69" t="s">
        <v>137</v>
      </c>
      <c r="B88" s="70">
        <v>419</v>
      </c>
      <c r="C88" s="70">
        <v>377</v>
      </c>
      <c r="D88" s="71">
        <v>2.09</v>
      </c>
      <c r="E88" s="72"/>
    </row>
    <row r="89" spans="1:5" ht="15.75" thickBot="1" x14ac:dyDescent="0.3">
      <c r="A89" s="69" t="s">
        <v>138</v>
      </c>
      <c r="B89" s="70">
        <v>348</v>
      </c>
      <c r="C89" s="70">
        <v>314</v>
      </c>
      <c r="D89" s="71">
        <v>1.74</v>
      </c>
      <c r="E89" s="72"/>
    </row>
    <row r="90" spans="1:5" ht="15.75" thickBot="1" x14ac:dyDescent="0.3">
      <c r="A90" s="69" t="s">
        <v>139</v>
      </c>
      <c r="B90" s="70">
        <v>295</v>
      </c>
      <c r="C90" s="70">
        <v>266</v>
      </c>
      <c r="D90" s="71">
        <v>1.48</v>
      </c>
      <c r="E90" s="72"/>
    </row>
    <row r="91" spans="1:5" ht="15.75" thickBot="1" x14ac:dyDescent="0.3">
      <c r="A91" s="69" t="s">
        <v>140</v>
      </c>
      <c r="B91" s="70">
        <v>291</v>
      </c>
      <c r="C91" s="70">
        <v>262</v>
      </c>
      <c r="D91" s="71">
        <v>1.46</v>
      </c>
      <c r="E91" s="72"/>
    </row>
    <row r="92" spans="1:5" ht="15.75" thickBot="1" x14ac:dyDescent="0.3">
      <c r="A92" s="69" t="s">
        <v>141</v>
      </c>
      <c r="B92" s="70">
        <v>323</v>
      </c>
      <c r="C92" s="70">
        <v>291</v>
      </c>
      <c r="D92" s="71">
        <v>1.62</v>
      </c>
      <c r="E92" s="72"/>
    </row>
    <row r="93" spans="1:5" ht="15.75" thickBot="1" x14ac:dyDescent="0.3">
      <c r="A93" s="69" t="s">
        <v>142</v>
      </c>
      <c r="B93" s="70">
        <v>346</v>
      </c>
      <c r="C93" s="70">
        <v>311</v>
      </c>
      <c r="D93" s="71">
        <v>1.73</v>
      </c>
      <c r="E93" s="72"/>
    </row>
    <row r="94" spans="1:5" ht="15.75" thickBot="1" x14ac:dyDescent="0.3">
      <c r="A94" s="69" t="s">
        <v>143</v>
      </c>
      <c r="B94" s="70">
        <v>336</v>
      </c>
      <c r="C94" s="70">
        <v>302</v>
      </c>
      <c r="D94" s="71">
        <v>1.68</v>
      </c>
      <c r="E94" s="72"/>
    </row>
    <row r="95" spans="1:5" ht="15.75" thickBot="1" x14ac:dyDescent="0.3">
      <c r="A95" s="69" t="s">
        <v>144</v>
      </c>
      <c r="B95" s="70">
        <v>318</v>
      </c>
      <c r="C95" s="70">
        <v>286</v>
      </c>
      <c r="D95" s="71">
        <v>1.59</v>
      </c>
      <c r="E95" s="72"/>
    </row>
    <row r="96" spans="1:5" ht="15.75" thickBot="1" x14ac:dyDescent="0.3">
      <c r="A96" s="69" t="s">
        <v>145</v>
      </c>
      <c r="B96" s="70">
        <v>311</v>
      </c>
      <c r="C96" s="70">
        <v>280</v>
      </c>
      <c r="D96" s="71">
        <v>1.55</v>
      </c>
      <c r="E96" s="72"/>
    </row>
    <row r="97" spans="1:5" ht="15.75" thickBot="1" x14ac:dyDescent="0.3">
      <c r="A97" s="69" t="s">
        <v>146</v>
      </c>
      <c r="B97" s="70">
        <v>331</v>
      </c>
      <c r="C97" s="70">
        <v>298</v>
      </c>
      <c r="D97" s="71">
        <v>1.66</v>
      </c>
      <c r="E97" s="72"/>
    </row>
    <row r="98" spans="1:5" ht="15.75" thickBot="1" x14ac:dyDescent="0.3">
      <c r="A98" s="69" t="s">
        <v>147</v>
      </c>
      <c r="B98" s="70">
        <v>320</v>
      </c>
      <c r="C98" s="70">
        <v>288</v>
      </c>
      <c r="D98" s="71">
        <v>1.6</v>
      </c>
      <c r="E98" s="72"/>
    </row>
    <row r="99" spans="1:5" ht="15.75" thickBot="1" x14ac:dyDescent="0.3">
      <c r="A99" s="69" t="s">
        <v>148</v>
      </c>
      <c r="B99" s="70">
        <v>316</v>
      </c>
      <c r="C99" s="70">
        <v>284</v>
      </c>
      <c r="D99" s="71">
        <v>1.58</v>
      </c>
      <c r="E99" s="72"/>
    </row>
    <row r="100" spans="1:5" ht="15.75" thickBot="1" x14ac:dyDescent="0.3">
      <c r="A100" s="69" t="s">
        <v>149</v>
      </c>
      <c r="B100" s="70">
        <v>321</v>
      </c>
      <c r="C100" s="70">
        <v>289</v>
      </c>
      <c r="D100" s="71">
        <v>1.6</v>
      </c>
      <c r="E100" s="72"/>
    </row>
    <row r="101" spans="1:5" ht="15.75" thickBot="1" x14ac:dyDescent="0.3">
      <c r="A101" s="69" t="s">
        <v>150</v>
      </c>
      <c r="B101" s="70">
        <v>298</v>
      </c>
      <c r="C101" s="70">
        <v>268</v>
      </c>
      <c r="D101" s="71">
        <v>1.49</v>
      </c>
      <c r="E101" s="72"/>
    </row>
    <row r="102" spans="1:5" ht="15.75" thickBot="1" x14ac:dyDescent="0.3">
      <c r="A102" s="69" t="s">
        <v>151</v>
      </c>
      <c r="B102" s="70">
        <v>291</v>
      </c>
      <c r="C102" s="70">
        <v>261</v>
      </c>
      <c r="D102" s="71">
        <v>1.45</v>
      </c>
      <c r="E102" s="72"/>
    </row>
    <row r="103" spans="1:5" ht="15.75" thickBot="1" x14ac:dyDescent="0.3">
      <c r="A103" s="69" t="s">
        <v>152</v>
      </c>
      <c r="B103" s="70">
        <v>307</v>
      </c>
      <c r="C103" s="70">
        <v>276</v>
      </c>
      <c r="D103" s="71">
        <v>1.53</v>
      </c>
      <c r="E103" s="72"/>
    </row>
    <row r="104" spans="1:5" ht="15.75" thickBot="1" x14ac:dyDescent="0.3">
      <c r="A104" s="69" t="s">
        <v>153</v>
      </c>
      <c r="B104" s="70">
        <v>321</v>
      </c>
      <c r="C104" s="70">
        <v>289</v>
      </c>
      <c r="D104" s="71">
        <v>1.6</v>
      </c>
      <c r="E104" s="72"/>
    </row>
    <row r="105" spans="1:5" ht="15.75" thickBot="1" x14ac:dyDescent="0.3">
      <c r="A105" s="69" t="s">
        <v>154</v>
      </c>
      <c r="B105" s="70">
        <v>309</v>
      </c>
      <c r="C105" s="70">
        <v>278</v>
      </c>
      <c r="D105" s="71">
        <v>1.54</v>
      </c>
      <c r="E105" s="72"/>
    </row>
    <row r="106" spans="1:5" ht="15.75" thickBot="1" x14ac:dyDescent="0.3">
      <c r="A106" s="69" t="s">
        <v>155</v>
      </c>
      <c r="B106" s="70">
        <v>326</v>
      </c>
      <c r="C106" s="70">
        <v>293</v>
      </c>
      <c r="D106" s="71">
        <v>1.63</v>
      </c>
      <c r="E106" s="72"/>
    </row>
    <row r="107" spans="1:5" ht="15.75" thickBot="1" x14ac:dyDescent="0.3">
      <c r="A107" s="69" t="s">
        <v>156</v>
      </c>
      <c r="B107" s="70">
        <v>393</v>
      </c>
      <c r="C107" s="70">
        <v>354</v>
      </c>
      <c r="D107" s="71">
        <v>1.97</v>
      </c>
      <c r="E107" s="72"/>
    </row>
    <row r="108" spans="1:5" ht="15.75" thickBot="1" x14ac:dyDescent="0.3">
      <c r="A108" s="69" t="s">
        <v>157</v>
      </c>
      <c r="B108" s="70">
        <v>397</v>
      </c>
      <c r="C108" s="70">
        <v>357</v>
      </c>
      <c r="D108" s="71">
        <v>1.98</v>
      </c>
      <c r="E108" s="72"/>
    </row>
    <row r="109" spans="1:5" ht="15.75" thickBot="1" x14ac:dyDescent="0.3">
      <c r="A109" s="69" t="s">
        <v>158</v>
      </c>
      <c r="B109" s="70">
        <v>355</v>
      </c>
      <c r="C109" s="70">
        <v>320</v>
      </c>
      <c r="D109" s="71">
        <v>1.78</v>
      </c>
      <c r="E109" s="72"/>
    </row>
    <row r="110" spans="1:5" ht="15.75" thickBot="1" x14ac:dyDescent="0.3">
      <c r="A110" s="69" t="s">
        <v>159</v>
      </c>
      <c r="B110" s="70">
        <v>347</v>
      </c>
      <c r="C110" s="70">
        <v>312</v>
      </c>
      <c r="D110" s="71">
        <v>1.74</v>
      </c>
      <c r="E110" s="72"/>
    </row>
    <row r="111" spans="1:5" ht="15.75" thickBot="1" x14ac:dyDescent="0.3">
      <c r="A111" s="69" t="s">
        <v>160</v>
      </c>
      <c r="B111" s="70">
        <v>346</v>
      </c>
      <c r="C111" s="70">
        <v>311</v>
      </c>
      <c r="D111" s="71">
        <v>1.73</v>
      </c>
      <c r="E111" s="72"/>
    </row>
    <row r="112" spans="1:5" ht="15.75" thickBot="1" x14ac:dyDescent="0.3">
      <c r="A112" s="69" t="s">
        <v>161</v>
      </c>
      <c r="B112" s="70">
        <v>386</v>
      </c>
      <c r="C112" s="70">
        <v>347</v>
      </c>
      <c r="D112" s="71">
        <v>1.93</v>
      </c>
      <c r="E112" s="72"/>
    </row>
    <row r="113" spans="1:5" ht="15.75" thickBot="1" x14ac:dyDescent="0.3">
      <c r="A113" s="69" t="s">
        <v>162</v>
      </c>
      <c r="B113" s="70">
        <v>328</v>
      </c>
      <c r="C113" s="70">
        <v>296</v>
      </c>
      <c r="D113" s="71">
        <v>1.64</v>
      </c>
      <c r="E113" s="72"/>
    </row>
    <row r="114" spans="1:5" ht="15.75" thickBot="1" x14ac:dyDescent="0.3">
      <c r="A114" s="69" t="s">
        <v>163</v>
      </c>
      <c r="B114" s="70">
        <v>567</v>
      </c>
      <c r="C114" s="70">
        <v>510</v>
      </c>
      <c r="D114" s="71">
        <v>2.84</v>
      </c>
      <c r="E114" s="72"/>
    </row>
    <row r="115" spans="1:5" ht="15.75" thickBot="1" x14ac:dyDescent="0.3">
      <c r="A115" s="69" t="s">
        <v>164</v>
      </c>
      <c r="B115" s="70">
        <v>338</v>
      </c>
      <c r="C115" s="70">
        <v>304</v>
      </c>
      <c r="D115" s="71">
        <v>1.69</v>
      </c>
      <c r="E115" s="72"/>
    </row>
    <row r="116" spans="1:5" ht="15.75" thickBot="1" x14ac:dyDescent="0.3">
      <c r="A116" s="69" t="s">
        <v>165</v>
      </c>
      <c r="B116" s="70">
        <v>293</v>
      </c>
      <c r="C116" s="70">
        <v>264</v>
      </c>
      <c r="D116" s="71">
        <v>1.47</v>
      </c>
      <c r="E116" s="72"/>
    </row>
    <row r="117" spans="1:5" ht="15.75" thickBot="1" x14ac:dyDescent="0.3">
      <c r="A117" s="69" t="s">
        <v>166</v>
      </c>
      <c r="B117" s="70">
        <v>312</v>
      </c>
      <c r="C117" s="70">
        <v>281</v>
      </c>
      <c r="D117" s="71">
        <v>1.56</v>
      </c>
      <c r="E117" s="72"/>
    </row>
    <row r="118" spans="1:5" ht="15.75" thickBot="1" x14ac:dyDescent="0.3">
      <c r="A118" s="69" t="s">
        <v>167</v>
      </c>
      <c r="B118" s="70">
        <v>332</v>
      </c>
      <c r="C118" s="70">
        <v>299</v>
      </c>
      <c r="D118" s="71">
        <v>1.66</v>
      </c>
      <c r="E118" s="72"/>
    </row>
    <row r="119" spans="1:5" ht="15.75" thickBot="1" x14ac:dyDescent="0.3">
      <c r="A119" s="69" t="s">
        <v>168</v>
      </c>
      <c r="B119" s="70">
        <v>327</v>
      </c>
      <c r="C119" s="70">
        <v>295</v>
      </c>
      <c r="D119" s="71">
        <v>1.64</v>
      </c>
      <c r="E119" s="72"/>
    </row>
    <row r="120" spans="1:5" ht="15.75" thickBot="1" x14ac:dyDescent="0.3">
      <c r="A120" s="69" t="s">
        <v>169</v>
      </c>
      <c r="B120" s="70">
        <v>286</v>
      </c>
      <c r="C120" s="70">
        <v>257</v>
      </c>
      <c r="D120" s="71">
        <v>1.43</v>
      </c>
      <c r="E120" s="72"/>
    </row>
    <row r="121" spans="1:5" ht="15.75" thickBot="1" x14ac:dyDescent="0.3">
      <c r="A121" s="69" t="s">
        <v>170</v>
      </c>
      <c r="B121" s="70">
        <v>288</v>
      </c>
      <c r="C121" s="70">
        <v>259</v>
      </c>
      <c r="D121" s="71">
        <v>1.44</v>
      </c>
      <c r="E121" s="72"/>
    </row>
    <row r="122" spans="1:5" ht="15.75" thickBot="1" x14ac:dyDescent="0.3">
      <c r="A122" s="69" t="s">
        <v>171</v>
      </c>
      <c r="B122" s="70">
        <v>317</v>
      </c>
      <c r="C122" s="70">
        <v>285</v>
      </c>
      <c r="D122" s="71">
        <v>1.58</v>
      </c>
      <c r="E122" s="72"/>
    </row>
    <row r="123" spans="1:5" ht="15.75" thickBot="1" x14ac:dyDescent="0.3">
      <c r="A123" s="69" t="s">
        <v>172</v>
      </c>
      <c r="B123" s="70">
        <v>338</v>
      </c>
      <c r="C123" s="70">
        <v>304</v>
      </c>
      <c r="D123" s="71">
        <v>1.69</v>
      </c>
      <c r="E123" s="72"/>
    </row>
    <row r="124" spans="1:5" ht="15.75" thickBot="1" x14ac:dyDescent="0.3">
      <c r="A124" s="69" t="s">
        <v>173</v>
      </c>
      <c r="B124" s="70">
        <v>293</v>
      </c>
      <c r="C124" s="70">
        <v>264</v>
      </c>
      <c r="D124" s="71">
        <v>1.46</v>
      </c>
      <c r="E124" s="72"/>
    </row>
    <row r="125" spans="1:5" ht="15.75" thickBot="1" x14ac:dyDescent="0.3">
      <c r="A125" s="69" t="s">
        <v>174</v>
      </c>
      <c r="B125" s="70">
        <v>308</v>
      </c>
      <c r="C125" s="70">
        <v>277</v>
      </c>
      <c r="D125" s="71">
        <v>1.54</v>
      </c>
      <c r="E125" s="72"/>
    </row>
    <row r="126" spans="1:5" ht="15.75" thickBot="1" x14ac:dyDescent="0.3">
      <c r="A126" s="69" t="s">
        <v>175</v>
      </c>
      <c r="B126" s="70">
        <v>414</v>
      </c>
      <c r="C126" s="70">
        <v>372</v>
      </c>
      <c r="D126" s="71">
        <v>2.0699999999999998</v>
      </c>
      <c r="E126" s="72"/>
    </row>
    <row r="127" spans="1:5" ht="15.75" thickBot="1" x14ac:dyDescent="0.3">
      <c r="A127" s="69" t="s">
        <v>176</v>
      </c>
      <c r="B127" s="70">
        <v>287</v>
      </c>
      <c r="C127" s="70">
        <v>258</v>
      </c>
      <c r="D127" s="71">
        <v>1.43</v>
      </c>
      <c r="E127" s="72"/>
    </row>
    <row r="128" spans="1:5" ht="15.75" thickBot="1" x14ac:dyDescent="0.3">
      <c r="A128" s="69" t="s">
        <v>177</v>
      </c>
      <c r="B128" s="70">
        <v>297</v>
      </c>
      <c r="C128" s="70">
        <v>267</v>
      </c>
      <c r="D128" s="71">
        <v>1.48</v>
      </c>
      <c r="E128" s="72"/>
    </row>
    <row r="129" spans="1:5" ht="15.75" thickBot="1" x14ac:dyDescent="0.3">
      <c r="A129" s="69" t="s">
        <v>178</v>
      </c>
      <c r="B129" s="70">
        <v>308</v>
      </c>
      <c r="C129" s="70">
        <v>277</v>
      </c>
      <c r="D129" s="71">
        <v>1.54</v>
      </c>
      <c r="E129" s="72"/>
    </row>
    <row r="130" spans="1:5" ht="15.75" thickBot="1" x14ac:dyDescent="0.3">
      <c r="A130" s="69" t="s">
        <v>179</v>
      </c>
      <c r="B130" s="70">
        <v>310</v>
      </c>
      <c r="C130" s="70">
        <v>279</v>
      </c>
      <c r="D130" s="71">
        <v>1.55</v>
      </c>
      <c r="E130" s="72"/>
    </row>
    <row r="131" spans="1:5" ht="15.75" thickBot="1" x14ac:dyDescent="0.3">
      <c r="A131" s="69" t="s">
        <v>180</v>
      </c>
      <c r="B131" s="70">
        <v>349</v>
      </c>
      <c r="C131" s="70">
        <v>314</v>
      </c>
      <c r="D131" s="71">
        <v>1.74</v>
      </c>
      <c r="E131" s="72"/>
    </row>
    <row r="132" spans="1:5" ht="15.75" thickBot="1" x14ac:dyDescent="0.3">
      <c r="A132" s="69" t="s">
        <v>181</v>
      </c>
      <c r="B132" s="70">
        <v>311</v>
      </c>
      <c r="C132" s="70">
        <v>280</v>
      </c>
      <c r="D132" s="71">
        <v>1.56</v>
      </c>
      <c r="E132" s="72"/>
    </row>
    <row r="133" spans="1:5" ht="15.75" thickBot="1" x14ac:dyDescent="0.3">
      <c r="A133" s="69" t="s">
        <v>182</v>
      </c>
      <c r="B133" s="70">
        <v>385</v>
      </c>
      <c r="C133" s="70">
        <v>346</v>
      </c>
      <c r="D133" s="71">
        <v>1.92</v>
      </c>
      <c r="E133" s="72"/>
    </row>
    <row r="134" spans="1:5" ht="15.75" thickBot="1" x14ac:dyDescent="0.3">
      <c r="A134" s="69" t="s">
        <v>183</v>
      </c>
      <c r="B134" s="70">
        <v>299</v>
      </c>
      <c r="C134" s="70">
        <v>269</v>
      </c>
      <c r="D134" s="71">
        <v>1.5</v>
      </c>
      <c r="E134" s="72"/>
    </row>
    <row r="135" spans="1:5" ht="15.75" thickBot="1" x14ac:dyDescent="0.3">
      <c r="A135" s="69" t="s">
        <v>184</v>
      </c>
      <c r="B135" s="70">
        <v>304</v>
      </c>
      <c r="C135" s="70">
        <v>273</v>
      </c>
      <c r="D135" s="71">
        <v>1.52</v>
      </c>
      <c r="E135" s="72"/>
    </row>
    <row r="136" spans="1:5" ht="15.75" thickBot="1" x14ac:dyDescent="0.3">
      <c r="A136" s="69" t="s">
        <v>185</v>
      </c>
      <c r="B136" s="70">
        <v>295</v>
      </c>
      <c r="C136" s="70">
        <v>266</v>
      </c>
      <c r="D136" s="71">
        <v>1.48</v>
      </c>
      <c r="E136" s="72"/>
    </row>
    <row r="137" spans="1:5" ht="15.75" thickBot="1" x14ac:dyDescent="0.3">
      <c r="A137" s="69" t="s">
        <v>186</v>
      </c>
      <c r="B137" s="70">
        <v>313</v>
      </c>
      <c r="C137" s="70">
        <v>281</v>
      </c>
      <c r="D137" s="71">
        <v>1.56</v>
      </c>
      <c r="E137" s="72"/>
    </row>
    <row r="138" spans="1:5" ht="15.75" thickBot="1" x14ac:dyDescent="0.3">
      <c r="A138" s="69" t="s">
        <v>187</v>
      </c>
      <c r="B138" s="70">
        <v>355</v>
      </c>
      <c r="C138" s="70">
        <v>320</v>
      </c>
      <c r="D138" s="71">
        <v>1.78</v>
      </c>
      <c r="E138" s="72"/>
    </row>
    <row r="139" spans="1:5" ht="15.75" thickBot="1" x14ac:dyDescent="0.3">
      <c r="A139" s="69" t="s">
        <v>188</v>
      </c>
      <c r="B139" s="70">
        <v>290</v>
      </c>
      <c r="C139" s="70">
        <v>261</v>
      </c>
      <c r="D139" s="71">
        <v>1.45</v>
      </c>
      <c r="E139" s="72"/>
    </row>
    <row r="140" spans="1:5" ht="15.75" thickBot="1" x14ac:dyDescent="0.3">
      <c r="A140" s="69" t="s">
        <v>189</v>
      </c>
      <c r="B140" s="70">
        <v>419</v>
      </c>
      <c r="C140" s="70">
        <v>377</v>
      </c>
      <c r="D140" s="71">
        <v>2.09</v>
      </c>
      <c r="E140" s="72"/>
    </row>
    <row r="141" spans="1:5" ht="15.75" thickBot="1" x14ac:dyDescent="0.3">
      <c r="A141" s="69" t="s">
        <v>190</v>
      </c>
      <c r="B141" s="70">
        <v>310</v>
      </c>
      <c r="C141" s="70">
        <v>279</v>
      </c>
      <c r="D141" s="71">
        <v>1.55</v>
      </c>
      <c r="E141" s="72"/>
    </row>
    <row r="142" spans="1:5" ht="15.75" thickBot="1" x14ac:dyDescent="0.3">
      <c r="A142" s="69" t="s">
        <v>191</v>
      </c>
      <c r="B142" s="70">
        <v>331</v>
      </c>
      <c r="C142" s="70">
        <v>298</v>
      </c>
      <c r="D142" s="71">
        <v>1.66</v>
      </c>
      <c r="E142" s="72"/>
    </row>
    <row r="143" spans="1:5" ht="15.75" thickBot="1" x14ac:dyDescent="0.3">
      <c r="A143" s="69" t="s">
        <v>192</v>
      </c>
      <c r="B143" s="70">
        <v>287</v>
      </c>
      <c r="C143" s="70">
        <v>258</v>
      </c>
      <c r="D143" s="71">
        <v>1.43</v>
      </c>
      <c r="E143" s="72"/>
    </row>
    <row r="144" spans="1:5" ht="15.75" thickBot="1" x14ac:dyDescent="0.3">
      <c r="A144" s="69" t="s">
        <v>193</v>
      </c>
      <c r="B144" s="70">
        <v>337</v>
      </c>
      <c r="C144" s="70">
        <v>304</v>
      </c>
      <c r="D144" s="71">
        <v>1.69</v>
      </c>
      <c r="E144" s="72"/>
    </row>
    <row r="145" spans="1:5" ht="15.75" thickBot="1" x14ac:dyDescent="0.3">
      <c r="A145" s="69" t="s">
        <v>194</v>
      </c>
      <c r="B145" s="70">
        <v>337</v>
      </c>
      <c r="C145" s="70">
        <v>303</v>
      </c>
      <c r="D145" s="71">
        <v>1.68</v>
      </c>
      <c r="E145" s="72"/>
    </row>
    <row r="146" spans="1:5" ht="15.75" thickBot="1" x14ac:dyDescent="0.3">
      <c r="A146" s="69" t="s">
        <v>195</v>
      </c>
      <c r="B146" s="70">
        <v>282</v>
      </c>
      <c r="C146" s="70">
        <v>253</v>
      </c>
      <c r="D146" s="71">
        <v>1.41</v>
      </c>
      <c r="E146" s="72"/>
    </row>
    <row r="147" spans="1:5" ht="15.75" thickBot="1" x14ac:dyDescent="0.3">
      <c r="A147" s="69" t="s">
        <v>196</v>
      </c>
      <c r="B147" s="70">
        <v>355</v>
      </c>
      <c r="C147" s="70">
        <v>320</v>
      </c>
      <c r="D147" s="71">
        <v>1.78</v>
      </c>
      <c r="E147" s="72"/>
    </row>
    <row r="148" spans="1:5" ht="15.75" thickBot="1" x14ac:dyDescent="0.3">
      <c r="A148" s="69" t="s">
        <v>197</v>
      </c>
      <c r="B148" s="70">
        <v>300</v>
      </c>
      <c r="C148" s="70">
        <v>270</v>
      </c>
      <c r="D148" s="71">
        <v>1.5</v>
      </c>
      <c r="E148" s="72"/>
    </row>
    <row r="149" spans="1:5" ht="15.75" thickBot="1" x14ac:dyDescent="0.3">
      <c r="A149" s="69" t="s">
        <v>198</v>
      </c>
      <c r="B149" s="70">
        <v>302</v>
      </c>
      <c r="C149" s="70">
        <v>272</v>
      </c>
      <c r="D149" s="71">
        <v>1.51</v>
      </c>
      <c r="E149" s="72"/>
    </row>
    <row r="150" spans="1:5" ht="15.75" thickBot="1" x14ac:dyDescent="0.3">
      <c r="A150" s="69" t="s">
        <v>199</v>
      </c>
      <c r="B150" s="70">
        <v>307</v>
      </c>
      <c r="C150" s="70">
        <v>276</v>
      </c>
      <c r="D150" s="71">
        <v>1.53</v>
      </c>
      <c r="E150" s="72"/>
    </row>
    <row r="151" spans="1:5" ht="15.75" thickBot="1" x14ac:dyDescent="0.3">
      <c r="A151" s="69" t="s">
        <v>200</v>
      </c>
      <c r="B151" s="70">
        <v>298</v>
      </c>
      <c r="C151" s="70">
        <v>268</v>
      </c>
      <c r="D151" s="71">
        <v>1.49</v>
      </c>
      <c r="E151" s="72"/>
    </row>
    <row r="152" spans="1:5" ht="15.75" thickBot="1" x14ac:dyDescent="0.3">
      <c r="A152" s="69" t="s">
        <v>201</v>
      </c>
      <c r="B152" s="70">
        <v>404</v>
      </c>
      <c r="C152" s="70">
        <v>363</v>
      </c>
      <c r="D152" s="71">
        <v>2.02</v>
      </c>
      <c r="E152" s="72"/>
    </row>
    <row r="153" spans="1:5" ht="15.75" thickBot="1" x14ac:dyDescent="0.3">
      <c r="A153" s="69" t="s">
        <v>202</v>
      </c>
      <c r="B153" s="70">
        <v>340</v>
      </c>
      <c r="C153" s="70">
        <v>306</v>
      </c>
      <c r="D153" s="71">
        <v>1.7</v>
      </c>
      <c r="E153" s="72"/>
    </row>
    <row r="154" spans="1:5" ht="15.75" thickBot="1" x14ac:dyDescent="0.3">
      <c r="A154" s="69" t="s">
        <v>203</v>
      </c>
      <c r="B154" s="70">
        <v>338</v>
      </c>
      <c r="C154" s="70">
        <v>304</v>
      </c>
      <c r="D154" s="71">
        <v>1.69</v>
      </c>
      <c r="E154" s="72"/>
    </row>
    <row r="155" spans="1:5" ht="15.75" thickBot="1" x14ac:dyDescent="0.3">
      <c r="A155" s="69" t="s">
        <v>204</v>
      </c>
      <c r="B155" s="70">
        <v>326</v>
      </c>
      <c r="C155" s="70">
        <v>294</v>
      </c>
      <c r="D155" s="71">
        <v>1.63</v>
      </c>
      <c r="E155" s="72"/>
    </row>
    <row r="156" spans="1:5" ht="15.75" thickBot="1" x14ac:dyDescent="0.3">
      <c r="A156" s="69" t="s">
        <v>205</v>
      </c>
      <c r="B156" s="70">
        <v>391</v>
      </c>
      <c r="C156" s="70">
        <v>352</v>
      </c>
      <c r="D156" s="71">
        <v>1.96</v>
      </c>
      <c r="E156" s="72"/>
    </row>
    <row r="157" spans="1:5" ht="15.75" thickBot="1" x14ac:dyDescent="0.3">
      <c r="A157" s="69" t="s">
        <v>206</v>
      </c>
      <c r="B157" s="70">
        <v>303</v>
      </c>
      <c r="C157" s="70">
        <v>273</v>
      </c>
      <c r="D157" s="71">
        <v>1.52</v>
      </c>
      <c r="E157" s="72"/>
    </row>
    <row r="158" spans="1:5" ht="15.75" thickBot="1" x14ac:dyDescent="0.3">
      <c r="A158" s="69" t="s">
        <v>207</v>
      </c>
      <c r="B158" s="70">
        <v>327</v>
      </c>
      <c r="C158" s="70">
        <v>294</v>
      </c>
      <c r="D158" s="71">
        <v>1.63</v>
      </c>
      <c r="E158" s="72"/>
    </row>
    <row r="159" spans="1:5" ht="15.75" thickBot="1" x14ac:dyDescent="0.3">
      <c r="A159" s="69" t="s">
        <v>208</v>
      </c>
      <c r="B159" s="70">
        <v>421</v>
      </c>
      <c r="C159" s="70">
        <v>379</v>
      </c>
      <c r="D159" s="71">
        <v>2.11</v>
      </c>
      <c r="E159" s="72"/>
    </row>
    <row r="160" spans="1:5" ht="15.75" thickBot="1" x14ac:dyDescent="0.3">
      <c r="A160" s="69" t="s">
        <v>209</v>
      </c>
      <c r="B160" s="70">
        <v>305</v>
      </c>
      <c r="C160" s="70">
        <v>274</v>
      </c>
      <c r="D160" s="71">
        <v>1.52</v>
      </c>
      <c r="E160" s="72"/>
    </row>
    <row r="161" spans="1:9" ht="15.75" thickBot="1" x14ac:dyDescent="0.3">
      <c r="A161" s="69" t="s">
        <v>301</v>
      </c>
      <c r="B161" s="70">
        <v>331</v>
      </c>
      <c r="C161" s="70">
        <v>298</v>
      </c>
      <c r="D161" s="71">
        <v>1.65</v>
      </c>
      <c r="E161" s="72"/>
      <c r="G161" s="308"/>
      <c r="H161" s="308"/>
      <c r="I161" s="308"/>
    </row>
    <row r="162" spans="1:9" ht="15.75" thickBot="1" x14ac:dyDescent="0.3">
      <c r="A162" s="80" t="s">
        <v>300</v>
      </c>
      <c r="B162" s="81">
        <v>166</v>
      </c>
      <c r="C162" s="81">
        <v>149</v>
      </c>
      <c r="D162" s="82">
        <v>0.83</v>
      </c>
      <c r="E162" s="72"/>
    </row>
    <row r="163" spans="1:9" ht="15.75" thickBot="1" x14ac:dyDescent="0.3">
      <c r="A163" s="69" t="s">
        <v>210</v>
      </c>
      <c r="B163" s="70">
        <v>285</v>
      </c>
      <c r="C163" s="70">
        <v>257</v>
      </c>
      <c r="D163" s="71">
        <v>1.43</v>
      </c>
      <c r="E163" s="72"/>
    </row>
    <row r="164" spans="1:9" ht="15.75" thickBot="1" x14ac:dyDescent="0.3">
      <c r="A164" s="69" t="s">
        <v>211</v>
      </c>
      <c r="B164" s="70">
        <v>374</v>
      </c>
      <c r="C164" s="70">
        <v>337</v>
      </c>
      <c r="D164" s="71">
        <v>1.87</v>
      </c>
      <c r="E164" s="72"/>
    </row>
    <row r="165" spans="1:9" ht="15.75" thickBot="1" x14ac:dyDescent="0.3">
      <c r="A165" s="87" t="s">
        <v>212</v>
      </c>
      <c r="B165" s="70">
        <v>314</v>
      </c>
      <c r="C165" s="70">
        <v>282</v>
      </c>
      <c r="D165" s="71">
        <v>1.57</v>
      </c>
      <c r="E165" s="72"/>
    </row>
    <row r="166" spans="1:9" ht="15.75" thickBot="1" x14ac:dyDescent="0.3">
      <c r="A166" s="69" t="s">
        <v>213</v>
      </c>
      <c r="B166" s="70">
        <v>400</v>
      </c>
      <c r="C166" s="70">
        <v>360</v>
      </c>
      <c r="D166" s="71">
        <v>2</v>
      </c>
      <c r="E166" s="72"/>
    </row>
    <row r="167" spans="1:9" ht="15.75" thickBot="1" x14ac:dyDescent="0.3">
      <c r="A167" s="69" t="s">
        <v>214</v>
      </c>
      <c r="B167" s="70">
        <v>531</v>
      </c>
      <c r="C167" s="70">
        <v>478</v>
      </c>
      <c r="D167" s="71">
        <v>2.66</v>
      </c>
      <c r="E167" s="72"/>
    </row>
    <row r="168" spans="1:9" ht="15.75" thickBot="1" x14ac:dyDescent="0.3">
      <c r="A168" s="69" t="s">
        <v>215</v>
      </c>
      <c r="B168" s="70">
        <v>362</v>
      </c>
      <c r="C168" s="70">
        <v>326</v>
      </c>
      <c r="D168" s="71">
        <v>1.81</v>
      </c>
      <c r="E168" s="72"/>
    </row>
    <row r="169" spans="1:9" ht="15.75" thickBot="1" x14ac:dyDescent="0.3">
      <c r="A169" s="69" t="s">
        <v>216</v>
      </c>
      <c r="B169" s="70">
        <v>321</v>
      </c>
      <c r="C169" s="70">
        <v>289</v>
      </c>
      <c r="D169" s="71">
        <v>1.6</v>
      </c>
      <c r="E169" s="72"/>
    </row>
    <row r="170" spans="1:9" ht="30.75" thickBot="1" x14ac:dyDescent="0.3">
      <c r="A170" s="69" t="s">
        <v>298</v>
      </c>
      <c r="B170" s="70">
        <v>331</v>
      </c>
      <c r="C170" s="70">
        <v>298</v>
      </c>
      <c r="D170" s="71">
        <v>1.66</v>
      </c>
      <c r="E170" s="72"/>
    </row>
    <row r="171" spans="1:9" ht="30.75" thickBot="1" x14ac:dyDescent="0.3">
      <c r="A171" s="69" t="s">
        <v>217</v>
      </c>
      <c r="B171" s="70">
        <v>311</v>
      </c>
      <c r="C171" s="70">
        <v>280</v>
      </c>
      <c r="D171" s="71">
        <v>1.55</v>
      </c>
      <c r="E171" s="72"/>
    </row>
    <row r="172" spans="1:9" ht="15.75" thickBot="1" x14ac:dyDescent="0.3">
      <c r="A172" s="69" t="s">
        <v>218</v>
      </c>
      <c r="B172" s="70">
        <v>314</v>
      </c>
      <c r="C172" s="70">
        <v>282</v>
      </c>
      <c r="D172" s="71">
        <v>1.57</v>
      </c>
      <c r="E172" s="72"/>
    </row>
    <row r="173" spans="1:9" ht="15.75" thickBot="1" x14ac:dyDescent="0.3">
      <c r="A173" s="69" t="s">
        <v>219</v>
      </c>
      <c r="B173" s="70">
        <v>352</v>
      </c>
      <c r="C173" s="70">
        <v>317</v>
      </c>
      <c r="D173" s="71">
        <v>1.76</v>
      </c>
      <c r="E173" s="72"/>
    </row>
    <row r="174" spans="1:9" ht="15.75" thickBot="1" x14ac:dyDescent="0.3">
      <c r="A174" s="69" t="s">
        <v>220</v>
      </c>
      <c r="B174" s="70">
        <v>303</v>
      </c>
      <c r="C174" s="70">
        <v>273</v>
      </c>
      <c r="D174" s="71">
        <v>1.51</v>
      </c>
      <c r="E174" s="72"/>
    </row>
    <row r="175" spans="1:9" ht="15.75" thickBot="1" x14ac:dyDescent="0.3">
      <c r="A175" s="69" t="s">
        <v>221</v>
      </c>
      <c r="B175" s="70">
        <v>258</v>
      </c>
      <c r="C175" s="70">
        <v>232</v>
      </c>
      <c r="D175" s="71">
        <v>1.29</v>
      </c>
      <c r="E175" s="72"/>
    </row>
    <row r="176" spans="1:9" ht="15.75" thickBot="1" x14ac:dyDescent="0.3">
      <c r="A176" s="69" t="s">
        <v>222</v>
      </c>
      <c r="B176" s="70">
        <v>332</v>
      </c>
      <c r="C176" s="70">
        <v>299</v>
      </c>
      <c r="D176" s="71">
        <v>1.66</v>
      </c>
      <c r="E176" s="72"/>
    </row>
    <row r="177" spans="1:5" ht="15.75" thickBot="1" x14ac:dyDescent="0.3">
      <c r="A177" s="69" t="s">
        <v>223</v>
      </c>
      <c r="B177" s="70">
        <v>336</v>
      </c>
      <c r="C177" s="70">
        <v>302</v>
      </c>
      <c r="D177" s="71">
        <v>1.68</v>
      </c>
      <c r="E177" s="72"/>
    </row>
    <row r="178" spans="1:5" ht="15.75" thickBot="1" x14ac:dyDescent="0.3">
      <c r="A178" s="69" t="s">
        <v>224</v>
      </c>
      <c r="B178" s="70">
        <v>312</v>
      </c>
      <c r="C178" s="70">
        <v>281</v>
      </c>
      <c r="D178" s="71">
        <v>1.56</v>
      </c>
      <c r="E178" s="72"/>
    </row>
    <row r="179" spans="1:5" ht="15.75" thickBot="1" x14ac:dyDescent="0.3">
      <c r="A179" s="69" t="s">
        <v>225</v>
      </c>
      <c r="B179" s="70">
        <v>336</v>
      </c>
      <c r="C179" s="70">
        <v>302</v>
      </c>
      <c r="D179" s="71">
        <v>1.68</v>
      </c>
      <c r="E179" s="72"/>
    </row>
    <row r="180" spans="1:5" ht="15.75" thickBot="1" x14ac:dyDescent="0.3">
      <c r="A180" s="69" t="s">
        <v>226</v>
      </c>
      <c r="B180" s="70">
        <v>308</v>
      </c>
      <c r="C180" s="70">
        <v>277</v>
      </c>
      <c r="D180" s="71">
        <v>1.54</v>
      </c>
      <c r="E180" s="72"/>
    </row>
    <row r="181" spans="1:5" ht="15.75" thickBot="1" x14ac:dyDescent="0.3">
      <c r="A181" s="69" t="s">
        <v>227</v>
      </c>
      <c r="B181" s="70">
        <v>326</v>
      </c>
      <c r="C181" s="70">
        <v>294</v>
      </c>
      <c r="D181" s="71">
        <v>1.63</v>
      </c>
      <c r="E181" s="72"/>
    </row>
    <row r="182" spans="1:5" ht="15.75" thickBot="1" x14ac:dyDescent="0.3">
      <c r="A182" s="69" t="s">
        <v>228</v>
      </c>
      <c r="B182" s="70">
        <v>296</v>
      </c>
      <c r="C182" s="70">
        <v>266</v>
      </c>
      <c r="D182" s="71">
        <v>1.48</v>
      </c>
      <c r="E182" s="72"/>
    </row>
    <row r="183" spans="1:5" ht="15.75" thickBot="1" x14ac:dyDescent="0.3">
      <c r="A183" s="69" t="s">
        <v>229</v>
      </c>
      <c r="B183" s="70">
        <v>337</v>
      </c>
      <c r="C183" s="70">
        <v>303</v>
      </c>
      <c r="D183" s="71">
        <v>1.69</v>
      </c>
      <c r="E183" s="72"/>
    </row>
    <row r="184" spans="1:5" ht="15.75" thickBot="1" x14ac:dyDescent="0.3">
      <c r="A184" s="69" t="s">
        <v>230</v>
      </c>
      <c r="B184" s="70">
        <v>335</v>
      </c>
      <c r="C184" s="70">
        <v>301</v>
      </c>
      <c r="D184" s="71">
        <v>1.67</v>
      </c>
      <c r="E184" s="72"/>
    </row>
    <row r="185" spans="1:5" ht="15.75" thickBot="1" x14ac:dyDescent="0.3">
      <c r="A185" s="69" t="s">
        <v>231</v>
      </c>
      <c r="B185" s="70">
        <v>517</v>
      </c>
      <c r="C185" s="70">
        <v>465</v>
      </c>
      <c r="D185" s="71">
        <v>2.58</v>
      </c>
      <c r="E185" s="72"/>
    </row>
    <row r="186" spans="1:5" ht="15.75" thickBot="1" x14ac:dyDescent="0.3">
      <c r="A186" s="69" t="s">
        <v>232</v>
      </c>
      <c r="B186" s="70">
        <v>278</v>
      </c>
      <c r="C186" s="70">
        <v>250</v>
      </c>
      <c r="D186" s="71">
        <v>1.39</v>
      </c>
      <c r="E186" s="72"/>
    </row>
    <row r="187" spans="1:5" ht="15.75" thickBot="1" x14ac:dyDescent="0.3">
      <c r="A187" s="69" t="s">
        <v>233</v>
      </c>
      <c r="B187" s="70">
        <v>317</v>
      </c>
      <c r="C187" s="70">
        <v>286</v>
      </c>
      <c r="D187" s="71">
        <v>1.59</v>
      </c>
      <c r="E187" s="72"/>
    </row>
    <row r="188" spans="1:5" ht="15.75" thickBot="1" x14ac:dyDescent="0.3">
      <c r="A188" s="69" t="s">
        <v>234</v>
      </c>
      <c r="B188" s="70">
        <v>320</v>
      </c>
      <c r="C188" s="70">
        <v>288</v>
      </c>
      <c r="D188" s="71">
        <v>1.6</v>
      </c>
      <c r="E188" s="72"/>
    </row>
    <row r="189" spans="1:5" ht="15.75" thickBot="1" x14ac:dyDescent="0.3">
      <c r="A189" s="69" t="s">
        <v>235</v>
      </c>
      <c r="B189" s="70">
        <v>277</v>
      </c>
      <c r="C189" s="70">
        <v>249</v>
      </c>
      <c r="D189" s="71">
        <v>1.39</v>
      </c>
      <c r="E189" s="72"/>
    </row>
    <row r="190" spans="1:5" ht="15.75" thickBot="1" x14ac:dyDescent="0.3">
      <c r="A190" s="69" t="s">
        <v>236</v>
      </c>
      <c r="B190" s="70">
        <v>278</v>
      </c>
      <c r="C190" s="70">
        <v>250</v>
      </c>
      <c r="D190" s="71">
        <v>1.39</v>
      </c>
      <c r="E190" s="72"/>
    </row>
    <row r="191" spans="1:5" ht="15.75" thickBot="1" x14ac:dyDescent="0.3">
      <c r="A191" s="69" t="s">
        <v>237</v>
      </c>
      <c r="B191" s="70">
        <v>332</v>
      </c>
      <c r="C191" s="70">
        <v>299</v>
      </c>
      <c r="D191" s="71">
        <v>1.66</v>
      </c>
      <c r="E191" s="72"/>
    </row>
    <row r="192" spans="1:5" ht="15.75" thickBot="1" x14ac:dyDescent="0.3">
      <c r="A192" s="69" t="s">
        <v>238</v>
      </c>
      <c r="B192" s="70">
        <v>401</v>
      </c>
      <c r="C192" s="70">
        <v>361</v>
      </c>
      <c r="D192" s="71">
        <v>2.0099999999999998</v>
      </c>
      <c r="E192" s="72"/>
    </row>
    <row r="193" spans="1:5" ht="15.75" thickBot="1" x14ac:dyDescent="0.3">
      <c r="A193" s="69" t="s">
        <v>239</v>
      </c>
      <c r="B193" s="70">
        <v>387</v>
      </c>
      <c r="C193" s="70">
        <v>348</v>
      </c>
      <c r="D193" s="71">
        <v>1.93</v>
      </c>
      <c r="E193" s="72"/>
    </row>
    <row r="194" spans="1:5" ht="15.75" thickBot="1" x14ac:dyDescent="0.3">
      <c r="A194" s="69" t="s">
        <v>240</v>
      </c>
      <c r="B194" s="70">
        <v>302</v>
      </c>
      <c r="C194" s="70">
        <v>272</v>
      </c>
      <c r="D194" s="71">
        <v>1.51</v>
      </c>
      <c r="E194" s="72"/>
    </row>
    <row r="195" spans="1:5" ht="15.75" thickBot="1" x14ac:dyDescent="0.3">
      <c r="A195" s="69" t="s">
        <v>241</v>
      </c>
      <c r="B195" s="70">
        <v>322</v>
      </c>
      <c r="C195" s="70">
        <v>290</v>
      </c>
      <c r="D195" s="71">
        <v>1.61</v>
      </c>
      <c r="E195" s="72"/>
    </row>
    <row r="196" spans="1:5" ht="15.75" thickBot="1" x14ac:dyDescent="0.3">
      <c r="A196" s="69" t="s">
        <v>242</v>
      </c>
      <c r="B196" s="70">
        <v>284</v>
      </c>
      <c r="C196" s="70">
        <v>256</v>
      </c>
      <c r="D196" s="71">
        <v>1.42</v>
      </c>
      <c r="E196" s="72"/>
    </row>
    <row r="197" spans="1:5" ht="15.75" thickBot="1" x14ac:dyDescent="0.3">
      <c r="A197" s="69" t="s">
        <v>243</v>
      </c>
      <c r="B197" s="70">
        <v>318</v>
      </c>
      <c r="C197" s="70">
        <v>286</v>
      </c>
      <c r="D197" s="71">
        <v>1.59</v>
      </c>
      <c r="E197" s="72"/>
    </row>
    <row r="198" spans="1:5" ht="15.75" thickBot="1" x14ac:dyDescent="0.3">
      <c r="A198" s="69" t="s">
        <v>244</v>
      </c>
      <c r="B198" s="70">
        <v>344</v>
      </c>
      <c r="C198" s="70">
        <v>310</v>
      </c>
      <c r="D198" s="71">
        <v>1.72</v>
      </c>
      <c r="E198" s="72"/>
    </row>
    <row r="199" spans="1:5" ht="15.75" thickBot="1" x14ac:dyDescent="0.3">
      <c r="A199" s="69" t="s">
        <v>245</v>
      </c>
      <c r="B199" s="70">
        <v>306</v>
      </c>
      <c r="C199" s="70">
        <v>275</v>
      </c>
      <c r="D199" s="71">
        <v>1.53</v>
      </c>
      <c r="E199" s="72"/>
    </row>
    <row r="200" spans="1:5" ht="15.75" thickBot="1" x14ac:dyDescent="0.3">
      <c r="A200" s="69" t="s">
        <v>246</v>
      </c>
      <c r="B200" s="70">
        <v>309</v>
      </c>
      <c r="C200" s="70">
        <v>278</v>
      </c>
      <c r="D200" s="71">
        <v>1.55</v>
      </c>
      <c r="E200" s="72"/>
    </row>
    <row r="201" spans="1:5" ht="15.75" thickBot="1" x14ac:dyDescent="0.3">
      <c r="A201" s="69" t="s">
        <v>247</v>
      </c>
      <c r="B201" s="70">
        <v>331</v>
      </c>
      <c r="C201" s="70">
        <v>298</v>
      </c>
      <c r="D201" s="71">
        <v>1.66</v>
      </c>
      <c r="E201" s="72"/>
    </row>
    <row r="202" spans="1:5" ht="15.75" thickBot="1" x14ac:dyDescent="0.3">
      <c r="A202" s="69" t="s">
        <v>248</v>
      </c>
      <c r="B202" s="70">
        <v>267</v>
      </c>
      <c r="C202" s="70">
        <v>241</v>
      </c>
      <c r="D202" s="71">
        <v>1.34</v>
      </c>
      <c r="E202" s="72"/>
    </row>
    <row r="203" spans="1:5" ht="15.75" thickBot="1" x14ac:dyDescent="0.3">
      <c r="A203" s="69" t="s">
        <v>249</v>
      </c>
      <c r="B203" s="70">
        <v>317</v>
      </c>
      <c r="C203" s="70">
        <v>285</v>
      </c>
      <c r="D203" s="71">
        <v>1.58</v>
      </c>
      <c r="E203" s="72"/>
    </row>
    <row r="204" spans="1:5" ht="15.75" thickBot="1" x14ac:dyDescent="0.3">
      <c r="A204" s="77" t="s">
        <v>250</v>
      </c>
      <c r="B204" s="78">
        <v>285</v>
      </c>
      <c r="C204" s="78">
        <v>256</v>
      </c>
      <c r="D204" s="79">
        <v>1.42</v>
      </c>
      <c r="E204" s="72"/>
    </row>
    <row r="205" spans="1:5" ht="15.75" thickBot="1" x14ac:dyDescent="0.3">
      <c r="A205" s="69" t="s">
        <v>251</v>
      </c>
      <c r="B205" s="70">
        <v>303</v>
      </c>
      <c r="C205" s="70">
        <v>273</v>
      </c>
      <c r="D205" s="71">
        <v>1.51</v>
      </c>
      <c r="E205" s="72"/>
    </row>
    <row r="206" spans="1:5" ht="15.75" thickBot="1" x14ac:dyDescent="0.3">
      <c r="A206" s="63" t="s">
        <v>252</v>
      </c>
      <c r="B206" s="83">
        <v>285</v>
      </c>
      <c r="C206" s="83">
        <v>256</v>
      </c>
      <c r="D206" s="64">
        <v>1.42</v>
      </c>
      <c r="E206" s="72" t="s">
        <v>54</v>
      </c>
    </row>
    <row r="207" spans="1:5" ht="15.75" thickBot="1" x14ac:dyDescent="0.3">
      <c r="A207" s="84" t="s">
        <v>253</v>
      </c>
      <c r="B207" s="85">
        <v>335</v>
      </c>
      <c r="C207" s="85">
        <v>302</v>
      </c>
      <c r="D207" s="72">
        <v>1.68</v>
      </c>
      <c r="E207" s="72"/>
    </row>
    <row r="208" spans="1:5" ht="15.75" thickBot="1" x14ac:dyDescent="0.3">
      <c r="A208" s="69" t="s">
        <v>254</v>
      </c>
      <c r="B208" s="70">
        <v>290</v>
      </c>
      <c r="C208" s="70">
        <v>261</v>
      </c>
      <c r="D208" s="71">
        <v>1.45</v>
      </c>
      <c r="E208" s="72"/>
    </row>
    <row r="209" spans="1:5" ht="15.75" thickBot="1" x14ac:dyDescent="0.3">
      <c r="A209" s="69" t="s">
        <v>255</v>
      </c>
      <c r="B209" s="70">
        <v>296</v>
      </c>
      <c r="C209" s="70">
        <v>266</v>
      </c>
      <c r="D209" s="71">
        <v>1.48</v>
      </c>
      <c r="E209" s="72"/>
    </row>
    <row r="210" spans="1:5" ht="15.75" thickBot="1" x14ac:dyDescent="0.3">
      <c r="A210" s="69" t="s">
        <v>256</v>
      </c>
      <c r="B210" s="70">
        <v>331</v>
      </c>
      <c r="C210" s="70">
        <v>298</v>
      </c>
      <c r="D210" s="71">
        <v>1.65</v>
      </c>
      <c r="E210" s="72"/>
    </row>
    <row r="211" spans="1:5" ht="15.75" thickBot="1" x14ac:dyDescent="0.3">
      <c r="A211" s="69" t="s">
        <v>257</v>
      </c>
      <c r="B211" s="70">
        <v>292</v>
      </c>
      <c r="C211" s="70">
        <v>263</v>
      </c>
      <c r="D211" s="71">
        <v>1.46</v>
      </c>
      <c r="E211" s="72"/>
    </row>
    <row r="212" spans="1:5" ht="15.75" thickBot="1" x14ac:dyDescent="0.3">
      <c r="A212" s="69" t="s">
        <v>258</v>
      </c>
      <c r="B212" s="70">
        <v>343</v>
      </c>
      <c r="C212" s="70">
        <v>309</v>
      </c>
      <c r="D212" s="71">
        <v>1.71</v>
      </c>
      <c r="E212" s="72"/>
    </row>
    <row r="213" spans="1:5" ht="15.75" thickBot="1" x14ac:dyDescent="0.3">
      <c r="A213" s="69" t="s">
        <v>259</v>
      </c>
      <c r="B213" s="70">
        <v>441</v>
      </c>
      <c r="C213" s="70">
        <v>397</v>
      </c>
      <c r="D213" s="71">
        <v>2.2000000000000002</v>
      </c>
      <c r="E213" s="72"/>
    </row>
    <row r="214" spans="1:5" ht="15.75" thickBot="1" x14ac:dyDescent="0.3">
      <c r="A214" s="69" t="s">
        <v>260</v>
      </c>
      <c r="B214" s="70">
        <v>280</v>
      </c>
      <c r="C214" s="70">
        <v>252</v>
      </c>
      <c r="D214" s="71">
        <v>1.4</v>
      </c>
      <c r="E214" s="72"/>
    </row>
    <row r="215" spans="1:5" ht="15.75" thickBot="1" x14ac:dyDescent="0.3">
      <c r="A215" s="69" t="s">
        <v>261</v>
      </c>
      <c r="B215" s="70">
        <v>290</v>
      </c>
      <c r="C215" s="70">
        <v>261</v>
      </c>
      <c r="D215" s="71">
        <v>1.45</v>
      </c>
      <c r="E215" s="72"/>
    </row>
    <row r="216" spans="1:5" ht="15.75" thickBot="1" x14ac:dyDescent="0.3">
      <c r="A216" s="69" t="s">
        <v>262</v>
      </c>
      <c r="B216" s="70">
        <v>298</v>
      </c>
      <c r="C216" s="70">
        <v>268</v>
      </c>
      <c r="D216" s="71">
        <v>1.49</v>
      </c>
      <c r="E216" s="72"/>
    </row>
    <row r="217" spans="1:5" x14ac:dyDescent="0.25">
      <c r="A217" s="69" t="s">
        <v>263</v>
      </c>
      <c r="B217" s="70">
        <v>321</v>
      </c>
      <c r="C217" s="70">
        <v>289</v>
      </c>
      <c r="D217" s="71">
        <v>1.6</v>
      </c>
      <c r="E217" s="72"/>
    </row>
  </sheetData>
  <pageMargins left="0.7" right="0.7" top="0.75" bottom="0.75" header="0.3" footer="0.3"/>
  <pageSetup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15D32B2-9C16-4EDA-8EC3-BEAF6B1D39E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SOLICITUD</vt:lpstr>
      <vt:lpstr>JUSTIFICACIÓN</vt:lpstr>
      <vt:lpstr>Tabla Viáticos</vt:lpstr>
      <vt:lpstr>JUSTIFICACIÓN!Área_de_impresión</vt:lpstr>
      <vt:lpstr>SOLICITUD!Área_de_impresión</vt:lpstr>
    </vt:vector>
  </TitlesOfParts>
  <Manager/>
  <Company>Escuela de Ingeniería - P.Universidad Católica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Soledad Meza Reyes</dc:creator>
  <cp:keywords/>
  <dc:description/>
  <cp:lastModifiedBy>Sebastián Alejandro Monarde Góngora</cp:lastModifiedBy>
  <cp:revision/>
  <cp:lastPrinted>2024-10-11T12:19:32Z</cp:lastPrinted>
  <dcterms:created xsi:type="dcterms:W3CDTF">2012-10-10T13:09:58Z</dcterms:created>
  <dcterms:modified xsi:type="dcterms:W3CDTF">2026-10-02T13:21:40Z</dcterms:modified>
  <cp:category/>
  <cp:contentStatus/>
</cp:coreProperties>
</file>